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754E08CF-E0B3-4C17-91A1-E9BDF782929B}" xr6:coauthVersionLast="47" xr6:coauthVersionMax="47" xr10:uidLastSave="{00000000-0000-0000-0000-000000000000}"/>
  <bookViews>
    <workbookView xWindow="-120" yWindow="-120" windowWidth="38640" windowHeight="21120" tabRatio="599" activeTab="3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financiranja'!$A$1:$E$26</definedName>
    <definedName name="_xlnm.Print_Area" localSheetId="1">' Račun prihoda i rashoda'!$A$1:$E$72</definedName>
    <definedName name="_xlnm.Print_Area" localSheetId="0">' Sažetak'!$A$1:$H$42</definedName>
    <definedName name="_xlnm.Print_Area" localSheetId="3">'Posebni dio'!$A$1:$E$57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6" l="1"/>
  <c r="E8" i="4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6" i="6"/>
  <c r="D72" i="4"/>
  <c r="D52" i="4"/>
  <c r="D53" i="4"/>
  <c r="D54" i="4"/>
  <c r="D55" i="4"/>
  <c r="D56" i="4"/>
  <c r="D57" i="4"/>
  <c r="D58" i="4"/>
  <c r="D59" i="4"/>
  <c r="D60" i="4"/>
  <c r="D61" i="4"/>
  <c r="D37" i="4"/>
  <c r="D38" i="4"/>
  <c r="D39" i="4"/>
  <c r="D40" i="4"/>
  <c r="D41" i="4"/>
  <c r="D42" i="4"/>
  <c r="D43" i="4"/>
  <c r="D44" i="4"/>
  <c r="D45" i="4"/>
  <c r="D46" i="4"/>
  <c r="D22" i="4"/>
  <c r="D23" i="4"/>
  <c r="D24" i="4"/>
  <c r="D25" i="4"/>
  <c r="D26" i="4"/>
  <c r="D27" i="4"/>
  <c r="D28" i="4"/>
  <c r="D29" i="4"/>
  <c r="E20" i="4"/>
  <c r="D20" i="4" s="1"/>
  <c r="E21" i="4"/>
  <c r="D21" i="4" s="1"/>
  <c r="E9" i="4"/>
  <c r="D9" i="4" s="1"/>
  <c r="D10" i="4"/>
  <c r="D11" i="4"/>
  <c r="D12" i="4"/>
  <c r="D13" i="4"/>
  <c r="D14" i="4"/>
  <c r="D15" i="4"/>
  <c r="D16" i="4"/>
  <c r="D70" i="4" l="1"/>
  <c r="D71" i="4"/>
  <c r="G11" i="2"/>
  <c r="C51" i="4"/>
  <c r="E51" i="4"/>
  <c r="D51" i="4" s="1"/>
  <c r="C36" i="4" l="1"/>
  <c r="E36" i="4"/>
  <c r="C20" i="4"/>
  <c r="D8" i="4"/>
  <c r="C8" i="4"/>
  <c r="D36" i="4" l="1"/>
  <c r="F42" i="2"/>
  <c r="H24" i="2"/>
  <c r="G24" i="2"/>
  <c r="F24" i="2"/>
  <c r="H13" i="2"/>
  <c r="G13" i="2"/>
  <c r="F13" i="2"/>
  <c r="H10" i="2"/>
  <c r="G10" i="2" s="1"/>
  <c r="F10" i="2"/>
  <c r="G42" i="2" l="1"/>
  <c r="H42" i="2" s="1"/>
  <c r="F16" i="2"/>
  <c r="F25" i="2" s="1"/>
  <c r="F32" i="2" s="1"/>
  <c r="F33" i="2" s="1"/>
  <c r="G16" i="2"/>
  <c r="G25" i="2" s="1"/>
  <c r="H16" i="2"/>
  <c r="H25" i="2" s="1"/>
  <c r="H32" i="2" s="1"/>
  <c r="H33" i="2" s="1"/>
</calcChain>
</file>

<file path=xl/sharedStrings.xml><?xml version="1.0" encoding="utf-8"?>
<sst xmlns="http://schemas.openxmlformats.org/spreadsheetml/2006/main" count="255" uniqueCount="106">
  <si>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</si>
  <si>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</si>
  <si>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</si>
  <si>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</si>
  <si>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</si>
  <si>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</si>
  <si>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</si>
  <si>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</si>
  <si>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</si>
  <si>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</si>
  <si>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</si>
  <si>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</si>
  <si>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</si>
  <si>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</si>
  <si>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</si>
  <si>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</si>
  <si>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</si>
  <si>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</si>
  <si>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</si>
  <si>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</si>
  <si>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</si>
  <si>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</si>
  <si>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</si>
  <si>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</si>
  <si>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</si>
  <si>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</si>
  <si>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</si>
  <si>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 xml:space="preserve"> Prihodi od prodaje proizvoda i robe te pruženih usluga i prihodi od donacija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</si>
  <si>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</si>
  <si>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</si>
  <si>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</si>
  <si>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</si>
  <si>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</si>
  <si>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</si>
  <si>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</si>
  <si>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</si>
  <si>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</si>
  <si>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</si>
  <si>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</si>
  <si>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</si>
  <si>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</si>
  <si>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01</t>
  </si>
  <si>
    <t>011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</si>
  <si>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</si>
  <si>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</si>
  <si>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</si>
  <si>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</si>
  <si>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</si>
  <si>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</si>
  <si>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</si>
  <si>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</si>
  <si>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</si>
  <si>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</si>
  <si>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</si>
  <si>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</si>
  <si>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</si>
  <si>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</si>
  <si>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</si>
  <si>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</si>
  <si>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GRADSKO SATIRIČKO KAZALIŠTE KEREMPUH</t>
  </si>
  <si>
    <t>PLAN 2025
(t)</t>
  </si>
  <si>
    <t>Prhodi od imovine</t>
  </si>
  <si>
    <t>Prihodi od upravnih i administrativnih pristojbi, pristojbi po posebnim propisima i naknada</t>
  </si>
  <si>
    <t>Prihodi iz nadležnog proračuna i od HZZO-a temeljem ugovornih obveza</t>
  </si>
  <si>
    <t>Financijski rashodi</t>
  </si>
  <si>
    <t>Naknade građanima i kućanstvima na temelju osiguranja i druge naknade</t>
  </si>
  <si>
    <t>Ostali rashodi</t>
  </si>
  <si>
    <t>Rasodi za nabavu proizvedene dugotrajne imovine</t>
  </si>
  <si>
    <t>Pomoći</t>
  </si>
  <si>
    <t>Pomoći iz drugih proračuna</t>
  </si>
  <si>
    <t>Donacije</t>
  </si>
  <si>
    <t>prihodi od prodaje ili zamjene nefinancijske imovine</t>
  </si>
  <si>
    <t>Služba kulture</t>
  </si>
  <si>
    <t>Rekreacija, kultura i religija</t>
  </si>
  <si>
    <t>RAZDJEL 024</t>
  </si>
  <si>
    <t>GRADSKI URED ZA KULTURU I CIVILNO DRUŠTVO</t>
  </si>
  <si>
    <t>GLAVA/RKP 02402</t>
  </si>
  <si>
    <t>USTANOVE U KULTURI</t>
  </si>
  <si>
    <t>PRORAČUNSKI KORISNIK 0240226129</t>
  </si>
  <si>
    <t>PROGRAM A022124</t>
  </si>
  <si>
    <t>JAVNA UPRAVA I ADMINISTRACIJA</t>
  </si>
  <si>
    <t>REDOVNA DJELATNOST PRORAČUNSKIH KORISNIK</t>
  </si>
  <si>
    <t>Aktivnost A022124A212401</t>
  </si>
  <si>
    <t>Izvor 1.1.</t>
  </si>
  <si>
    <t>Razred 3</t>
  </si>
  <si>
    <t>Skupina 31</t>
  </si>
  <si>
    <t>Skupina 32</t>
  </si>
  <si>
    <t>Skupina 34</t>
  </si>
  <si>
    <t>Izvor 3.1.</t>
  </si>
  <si>
    <t>Izvor 4.3.</t>
  </si>
  <si>
    <t>Skupina 37</t>
  </si>
  <si>
    <t>Skupina 38</t>
  </si>
  <si>
    <t>naknade građanima i kućanstvima na temelju osiguranja i druge naknade</t>
  </si>
  <si>
    <t>Aktivnost A022124A212402</t>
  </si>
  <si>
    <t>PROGRAMSKA DJELATNOST JAVNIH USTANOVA</t>
  </si>
  <si>
    <t>Izvor 5.2.</t>
  </si>
  <si>
    <t>Izvor 6.1.</t>
  </si>
  <si>
    <t>Aktivnost A022124K212401</t>
  </si>
  <si>
    <t>ODRŽAVANJE I OPREMANJE USTANOVA U KULTURI</t>
  </si>
  <si>
    <t>Skupina 42</t>
  </si>
  <si>
    <t>Razred 4</t>
  </si>
  <si>
    <t>Rashodi za nabavu proizvedene dugotrajne imovine</t>
  </si>
  <si>
    <t>Skupina 41</t>
  </si>
  <si>
    <t>NOVI PLAN 2025</t>
  </si>
  <si>
    <t>POVEĆANJE/ SMANJENJE</t>
  </si>
  <si>
    <t xml:space="preserve">PLAN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</si>
</sst>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43" fontId="23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Border="1" applyAlignment="1">
      <alignment horizontal="right" wrapText="1"/>
    </xf>
    <xf numFmtId="0" fontId="10" fillId="0" borderId="0" xfId="2" applyFont="1" applyAlignment="1">
      <alignment horizontal="center" vertical="center" wrapText="1"/>
    </xf>
    <xf numFmtId="0" fontId="8" fillId="0" borderId="0" xfId="2" applyFont="1"/>
    <xf numFmtId="0" fontId="6" fillId="0" borderId="0" xfId="2" quotePrefix="1" applyFont="1" applyAlignment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6" fillId="0" borderId="0" xfId="2" applyFont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8" fillId="0" borderId="0" xfId="3" applyFont="1" applyAlignment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/>
    <xf numFmtId="0" fontId="15" fillId="2" borderId="4" xfId="3" applyFont="1" applyFill="1" applyBorder="1" applyAlignment="1">
      <alignment horizontal="left" vertical="center" wrapText="1"/>
    </xf>
    <xf numFmtId="0" fontId="16" fillId="2" borderId="4" xfId="3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vertical="center" wrapText="1"/>
    </xf>
    <xf numFmtId="0" fontId="16" fillId="2" borderId="4" xfId="3" applyFont="1" applyFill="1" applyBorder="1" applyAlignment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5" fillId="2" borderId="4" xfId="3" applyNumberFormat="1" applyFont="1" applyFill="1" applyBorder="1" applyAlignment="1">
      <alignment horizontal="left" vertical="center" wrapText="1"/>
    </xf>
    <xf numFmtId="49" fontId="16" fillId="2" borderId="4" xfId="3" applyNumberFormat="1" applyFont="1" applyFill="1" applyBorder="1" applyAlignment="1">
      <alignment horizontal="left" vertical="center" wrapText="1" indent="2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13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1"/>
    </xf>
    <xf numFmtId="0" fontId="22" fillId="2" borderId="4" xfId="3" applyFont="1" applyFill="1" applyBorder="1" applyAlignment="1">
      <alignment horizontal="left" vertical="center" wrapText="1"/>
    </xf>
    <xf numFmtId="0" fontId="13" fillId="2" borderId="4" xfId="3" applyFont="1" applyFill="1" applyBorder="1" applyAlignment="1">
      <alignment horizontal="left" vertical="center" wrapText="1" indent="2"/>
    </xf>
    <xf numFmtId="0" fontId="8" fillId="2" borderId="4" xfId="0" applyFont="1" applyFill="1" applyBorder="1" applyAlignment="1">
      <alignment horizontal="left" vertical="center" wrapText="1" indent="6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 indent="7"/>
    </xf>
    <xf numFmtId="0" fontId="13" fillId="2" borderId="4" xfId="3" applyFont="1" applyFill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vertical="center" wrapText="1" indent="3"/>
    </xf>
    <xf numFmtId="0" fontId="22" fillId="2" borderId="4" xfId="3" applyFont="1" applyFill="1" applyBorder="1" applyAlignment="1">
      <alignment horizontal="left" vertical="center" wrapText="1" indent="4"/>
    </xf>
    <xf numFmtId="4" fontId="13" fillId="0" borderId="4" xfId="2" applyNumberFormat="1" applyFont="1" applyBorder="1" applyAlignment="1">
      <alignment horizontal="right"/>
    </xf>
    <xf numFmtId="4" fontId="13" fillId="3" borderId="4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 wrapText="1"/>
    </xf>
    <xf numFmtId="4" fontId="8" fillId="2" borderId="4" xfId="3" applyNumberFormat="1" applyFont="1" applyFill="1" applyBorder="1" applyAlignment="1">
      <alignment horizontal="right"/>
    </xf>
    <xf numFmtId="4" fontId="13" fillId="2" borderId="4" xfId="3" applyNumberFormat="1" applyFont="1" applyFill="1" applyBorder="1" applyAlignment="1">
      <alignment horizontal="right"/>
    </xf>
    <xf numFmtId="4" fontId="8" fillId="2" borderId="4" xfId="3" applyNumberFormat="1" applyFont="1" applyFill="1" applyBorder="1" applyAlignment="1">
      <alignment horizontal="right" wrapText="1"/>
    </xf>
    <xf numFmtId="43" fontId="15" fillId="2" borderId="4" xfId="4" applyFont="1" applyFill="1" applyBorder="1" applyAlignment="1">
      <alignment horizontal="left" vertical="center" wrapText="1"/>
    </xf>
    <xf numFmtId="43" fontId="8" fillId="2" borderId="4" xfId="4" applyFont="1" applyFill="1" applyBorder="1" applyAlignment="1">
      <alignment horizontal="right"/>
    </xf>
    <xf numFmtId="43" fontId="8" fillId="2" borderId="4" xfId="4" applyFont="1" applyFill="1" applyBorder="1" applyAlignment="1">
      <alignment horizontal="left" indent="1"/>
    </xf>
    <xf numFmtId="43" fontId="8" fillId="2" borderId="4" xfId="4" applyFont="1" applyFill="1" applyBorder="1" applyAlignment="1">
      <alignment horizontal="right" wrapText="1"/>
    </xf>
    <xf numFmtId="43" fontId="13" fillId="2" borderId="4" xfId="4" applyFont="1" applyFill="1" applyBorder="1" applyAlignment="1">
      <alignment horizontal="right"/>
    </xf>
    <xf numFmtId="43" fontId="13" fillId="2" borderId="4" xfId="4" applyFont="1" applyFill="1" applyBorder="1" applyAlignment="1">
      <alignment horizontal="right" wrapText="1"/>
    </xf>
    <xf numFmtId="164" fontId="4" fillId="0" borderId="0" xfId="3" applyNumberFormat="1" applyFont="1"/>
    <xf numFmtId="43" fontId="4" fillId="0" borderId="0" xfId="3" applyNumberFormat="1" applyFont="1"/>
    <xf numFmtId="43" fontId="25" fillId="2" borderId="4" xfId="4" applyFont="1" applyFill="1" applyBorder="1" applyAlignment="1">
      <alignment horizontal="left" vertical="center" wrapText="1"/>
    </xf>
    <xf numFmtId="0" fontId="5" fillId="0" borderId="0" xfId="2" applyFont="1" applyAlignment="1">
      <alignment horizontal="center" vertical="center" wrapText="1"/>
    </xf>
    <xf numFmtId="0" fontId="9" fillId="0" borderId="0" xfId="2" applyFont="1" applyAlignment="1">
      <alignment wrapText="1"/>
    </xf>
    <xf numFmtId="0" fontId="14" fillId="0" borderId="4" xfId="3" quotePrefix="1" applyFont="1" applyBorder="1" applyAlignment="1">
      <alignment horizontal="center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left" vertical="center" wrapText="1"/>
    </xf>
    <xf numFmtId="0" fontId="15" fillId="4" borderId="3" xfId="2" applyFont="1" applyFill="1" applyBorder="1" applyAlignment="1">
      <alignment horizontal="left" vertical="center" wrapText="1"/>
    </xf>
    <xf numFmtId="0" fontId="15" fillId="4" borderId="5" xfId="2" applyFont="1" applyFill="1" applyBorder="1" applyAlignment="1">
      <alignment horizontal="left" vertical="center" wrapText="1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Font="1" applyBorder="1" applyAlignment="1">
      <alignment vertical="center"/>
    </xf>
    <xf numFmtId="0" fontId="15" fillId="3" borderId="2" xfId="2" quotePrefix="1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 wrapText="1"/>
    </xf>
    <xf numFmtId="0" fontId="15" fillId="0" borderId="2" xfId="2" applyFont="1" applyBorder="1" applyAlignment="1">
      <alignment horizontal="left" vertical="center" wrapText="1"/>
    </xf>
    <xf numFmtId="0" fontId="16" fillId="0" borderId="3" xfId="2" applyFont="1" applyBorder="1" applyAlignment="1">
      <alignment vertical="center" wrapText="1"/>
    </xf>
    <xf numFmtId="0" fontId="15" fillId="0" borderId="2" xfId="2" quotePrefix="1" applyFont="1" applyBorder="1" applyAlignment="1">
      <alignment horizontal="left" vertical="center"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15" fillId="3" borderId="2" xfId="2" applyFont="1" applyFill="1" applyBorder="1" applyAlignment="1">
      <alignment horizontal="left" vertical="center" wrapText="1"/>
    </xf>
    <xf numFmtId="0" fontId="16" fillId="3" borderId="3" xfId="2" applyFont="1" applyFill="1" applyBorder="1" applyAlignment="1">
      <alignment vertical="center"/>
    </xf>
    <xf numFmtId="0" fontId="15" fillId="3" borderId="3" xfId="2" applyFont="1" applyFill="1" applyBorder="1" applyAlignment="1">
      <alignment horizontal="left" vertical="center" wrapText="1"/>
    </xf>
    <xf numFmtId="0" fontId="15" fillId="3" borderId="5" xfId="2" applyFont="1" applyFill="1" applyBorder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5" fillId="0" borderId="0" xfId="3" applyFont="1" applyAlignment="1">
      <alignment horizontal="center" vertical="center" wrapText="1"/>
    </xf>
    <xf numFmtId="0" fontId="9" fillId="0" borderId="0" xfId="3" applyFont="1" applyAlignment="1">
      <alignment wrapText="1"/>
    </xf>
  </cellXfs>
  <cellStyles count="5">
    <cellStyle name="Comma" xfId="4" builtinId="3"/>
    <cellStyle name="Normal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zoomScaleNormal="100" workbookViewId="0">
      <selection activeCell="H16" sqref="H16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8" width="19.42578125" style="1" customWidth="1"/>
    <col min="9" max="10" width="25.28515625" style="1" customWidth="1"/>
    <col min="11" max="16384" width="8.85546875" style="1"/>
  </cols>
  <sheetData>
    <row r="1" spans="1:8" ht="15.75" x14ac:dyDescent="0.25">
      <c r="A1" s="53"/>
    </row>
    <row r="2" spans="1:8" s="2" customFormat="1" ht="51" customHeight="1" x14ac:dyDescent="0.25">
      <c r="A2" s="82" t="s">
        <v>59</v>
      </c>
      <c r="B2" s="82"/>
      <c r="C2" s="82"/>
      <c r="D2" s="82"/>
      <c r="E2" s="82"/>
      <c r="F2" s="82"/>
      <c r="G2" s="82"/>
      <c r="H2" s="82"/>
    </row>
    <row r="3" spans="1:8" s="2" customFormat="1" ht="18" customHeight="1" x14ac:dyDescent="0.25">
      <c r="A3" s="3"/>
      <c r="B3" s="3"/>
      <c r="C3" s="3"/>
      <c r="D3" s="3"/>
      <c r="E3" s="3"/>
      <c r="F3" s="3"/>
      <c r="G3" s="3"/>
      <c r="H3" s="3"/>
    </row>
    <row r="4" spans="1:8" s="2" customFormat="1" ht="15.75" x14ac:dyDescent="0.25">
      <c r="A4" s="82" t="s">
        <v>0</v>
      </c>
      <c r="B4" s="82"/>
      <c r="C4" s="82"/>
      <c r="D4" s="82"/>
      <c r="E4" s="82"/>
      <c r="F4" s="82"/>
      <c r="G4" s="100"/>
      <c r="H4" s="100"/>
    </row>
    <row r="5" spans="1:8" s="2" customFormat="1" ht="18.75" x14ac:dyDescent="0.25">
      <c r="A5" s="3"/>
      <c r="B5" s="3"/>
      <c r="C5" s="3"/>
      <c r="D5" s="3"/>
      <c r="E5" s="3"/>
      <c r="F5" s="3"/>
      <c r="G5" s="4"/>
      <c r="H5" s="4"/>
    </row>
    <row r="6" spans="1:8" s="2" customFormat="1" ht="18" customHeight="1" x14ac:dyDescent="0.25">
      <c r="A6" s="82" t="s">
        <v>13</v>
      </c>
      <c r="B6" s="83"/>
      <c r="C6" s="83"/>
      <c r="D6" s="83"/>
      <c r="E6" s="83"/>
      <c r="F6" s="83"/>
      <c r="G6" s="83"/>
      <c r="H6" s="83"/>
    </row>
    <row r="7" spans="1:8" s="2" customFormat="1" ht="18.75" x14ac:dyDescent="0.3">
      <c r="A7" s="5"/>
      <c r="B7" s="6"/>
      <c r="C7" s="6"/>
      <c r="D7" s="6"/>
      <c r="E7" s="7"/>
      <c r="F7" s="8"/>
      <c r="G7" s="8"/>
      <c r="H7" s="9"/>
    </row>
    <row r="8" spans="1:8" s="2" customFormat="1" ht="25.5" x14ac:dyDescent="0.25">
      <c r="A8" s="98" t="s">
        <v>12</v>
      </c>
      <c r="B8" s="99"/>
      <c r="C8" s="99"/>
      <c r="D8" s="99"/>
      <c r="E8" s="99"/>
      <c r="F8" s="63" t="s">
        <v>105</v>
      </c>
      <c r="G8" s="63" t="s">
        <v>104</v>
      </c>
      <c r="H8" s="63" t="s">
        <v>103</v>
      </c>
    </row>
    <row r="9" spans="1:8" s="32" customFormat="1" ht="12" customHeight="1" x14ac:dyDescent="0.25">
      <c r="A9" s="84">
        <v>1</v>
      </c>
      <c r="B9" s="84"/>
      <c r="C9" s="84"/>
      <c r="D9" s="84"/>
      <c r="E9" s="84"/>
      <c r="F9" s="64">
        <v>2</v>
      </c>
      <c r="G9" s="64">
        <v>3</v>
      </c>
      <c r="H9" s="64">
        <v>4</v>
      </c>
    </row>
    <row r="10" spans="1:8" s="2" customFormat="1" x14ac:dyDescent="0.25">
      <c r="A10" s="101" t="s">
        <v>3</v>
      </c>
      <c r="B10" s="94"/>
      <c r="C10" s="94"/>
      <c r="D10" s="94"/>
      <c r="E10" s="102"/>
      <c r="F10" s="68">
        <f t="shared" ref="F10:H10" si="0">F11+F12</f>
        <v>3641100</v>
      </c>
      <c r="G10" s="68">
        <f>F10/H10*100</f>
        <v>92.470032507110929</v>
      </c>
      <c r="H10" s="68">
        <f t="shared" si="0"/>
        <v>3937600</v>
      </c>
    </row>
    <row r="11" spans="1:8" s="2" customFormat="1" x14ac:dyDescent="0.25">
      <c r="A11" s="95" t="s">
        <v>1</v>
      </c>
      <c r="B11" s="96"/>
      <c r="C11" s="96"/>
      <c r="D11" s="96"/>
      <c r="E11" s="92"/>
      <c r="F11" s="67">
        <v>3641100</v>
      </c>
      <c r="G11" s="67">
        <f>F11/H11*100</f>
        <v>92.470032507110929</v>
      </c>
      <c r="H11" s="67">
        <v>3937600</v>
      </c>
    </row>
    <row r="12" spans="1:8" s="2" customFormat="1" x14ac:dyDescent="0.25">
      <c r="A12" s="91" t="s">
        <v>2</v>
      </c>
      <c r="B12" s="92"/>
      <c r="C12" s="92"/>
      <c r="D12" s="92"/>
      <c r="E12" s="92"/>
      <c r="F12" s="67">
        <v>0</v>
      </c>
      <c r="G12" s="67">
        <v>0</v>
      </c>
      <c r="H12" s="67">
        <v>0</v>
      </c>
    </row>
    <row r="13" spans="1:8" s="2" customFormat="1" x14ac:dyDescent="0.25">
      <c r="A13" s="12" t="s">
        <v>6</v>
      </c>
      <c r="B13" s="30"/>
      <c r="C13" s="30"/>
      <c r="D13" s="30"/>
      <c r="E13" s="30"/>
      <c r="F13" s="68">
        <f t="shared" ref="F13:H13" si="1">F14+F15</f>
        <v>3741100</v>
      </c>
      <c r="G13" s="68">
        <f t="shared" si="1"/>
        <v>0</v>
      </c>
      <c r="H13" s="68">
        <f t="shared" si="1"/>
        <v>4037600</v>
      </c>
    </row>
    <row r="14" spans="1:8" s="2" customFormat="1" x14ac:dyDescent="0.25">
      <c r="A14" s="97" t="s">
        <v>4</v>
      </c>
      <c r="B14" s="96"/>
      <c r="C14" s="96"/>
      <c r="D14" s="96"/>
      <c r="E14" s="96"/>
      <c r="F14" s="67">
        <v>3681800</v>
      </c>
      <c r="G14" s="67">
        <v>0</v>
      </c>
      <c r="H14" s="69">
        <v>3973500</v>
      </c>
    </row>
    <row r="15" spans="1:8" s="2" customFormat="1" x14ac:dyDescent="0.25">
      <c r="A15" s="91" t="s">
        <v>5</v>
      </c>
      <c r="B15" s="92"/>
      <c r="C15" s="92"/>
      <c r="D15" s="92"/>
      <c r="E15" s="92"/>
      <c r="F15" s="67">
        <v>59300</v>
      </c>
      <c r="G15" s="67">
        <v>0</v>
      </c>
      <c r="H15" s="69">
        <v>64100</v>
      </c>
    </row>
    <row r="16" spans="1:8" s="2" customFormat="1" x14ac:dyDescent="0.25">
      <c r="A16" s="93" t="s">
        <v>7</v>
      </c>
      <c r="B16" s="94"/>
      <c r="C16" s="94"/>
      <c r="D16" s="94"/>
      <c r="E16" s="94"/>
      <c r="F16" s="68">
        <f t="shared" ref="F16:H16" si="2">F10-F13</f>
        <v>-100000</v>
      </c>
      <c r="G16" s="68">
        <f t="shared" si="2"/>
        <v>92.470032507110929</v>
      </c>
      <c r="H16" s="68">
        <f t="shared" si="2"/>
        <v>-100000</v>
      </c>
    </row>
    <row r="17" spans="1:8" s="2" customFormat="1" ht="18.75" x14ac:dyDescent="0.25">
      <c r="A17" s="3"/>
      <c r="B17" s="14"/>
      <c r="C17" s="14"/>
      <c r="D17" s="14"/>
      <c r="E17" s="14"/>
      <c r="F17" s="15"/>
      <c r="G17" s="15"/>
      <c r="H17" s="15"/>
    </row>
    <row r="18" spans="1:8" s="2" customFormat="1" ht="18" customHeight="1" x14ac:dyDescent="0.25">
      <c r="A18" s="82" t="s">
        <v>14</v>
      </c>
      <c r="B18" s="83"/>
      <c r="C18" s="83"/>
      <c r="D18" s="83"/>
      <c r="E18" s="83"/>
      <c r="F18" s="83"/>
      <c r="G18" s="83"/>
      <c r="H18" s="83"/>
    </row>
    <row r="19" spans="1:8" s="2" customFormat="1" ht="18.75" x14ac:dyDescent="0.25">
      <c r="A19" s="3"/>
      <c r="B19" s="14"/>
      <c r="C19" s="14"/>
      <c r="D19" s="14"/>
      <c r="E19" s="14"/>
      <c r="F19" s="15"/>
      <c r="G19" s="15"/>
      <c r="H19" s="15"/>
    </row>
    <row r="20" spans="1:8" s="2" customFormat="1" ht="25.5" x14ac:dyDescent="0.25">
      <c r="A20" s="98" t="s">
        <v>12</v>
      </c>
      <c r="B20" s="99"/>
      <c r="C20" s="99"/>
      <c r="D20" s="99"/>
      <c r="E20" s="99"/>
      <c r="F20" s="63" t="s">
        <v>105</v>
      </c>
      <c r="G20" s="63" t="s">
        <v>104</v>
      </c>
      <c r="H20" s="63" t="s">
        <v>103</v>
      </c>
    </row>
    <row r="21" spans="1:8" s="32" customFormat="1" ht="12" customHeight="1" x14ac:dyDescent="0.25">
      <c r="A21" s="84">
        <v>1</v>
      </c>
      <c r="B21" s="84"/>
      <c r="C21" s="84"/>
      <c r="D21" s="84"/>
      <c r="E21" s="84"/>
      <c r="F21" s="64">
        <v>2</v>
      </c>
      <c r="G21" s="64">
        <v>3</v>
      </c>
      <c r="H21" s="64">
        <v>4</v>
      </c>
    </row>
    <row r="22" spans="1:8" s="2" customFormat="1" x14ac:dyDescent="0.25">
      <c r="A22" s="91" t="s">
        <v>8</v>
      </c>
      <c r="B22" s="92"/>
      <c r="C22" s="92"/>
      <c r="D22" s="92"/>
      <c r="E22" s="92"/>
      <c r="F22" s="11">
        <v>0</v>
      </c>
      <c r="G22" s="11">
        <v>0</v>
      </c>
      <c r="H22" s="13">
        <v>0</v>
      </c>
    </row>
    <row r="23" spans="1:8" s="2" customFormat="1" x14ac:dyDescent="0.25">
      <c r="A23" s="91" t="s">
        <v>9</v>
      </c>
      <c r="B23" s="92"/>
      <c r="C23" s="92"/>
      <c r="D23" s="92"/>
      <c r="E23" s="92"/>
      <c r="F23" s="11">
        <v>0</v>
      </c>
      <c r="G23" s="11">
        <v>0</v>
      </c>
      <c r="H23" s="13">
        <v>0</v>
      </c>
    </row>
    <row r="24" spans="1:8" s="2" customFormat="1" x14ac:dyDescent="0.25">
      <c r="A24" s="93" t="s">
        <v>10</v>
      </c>
      <c r="B24" s="94"/>
      <c r="C24" s="94"/>
      <c r="D24" s="94"/>
      <c r="E24" s="94"/>
      <c r="F24" s="10">
        <f t="shared" ref="F24:H24" si="3">F22-F23</f>
        <v>0</v>
      </c>
      <c r="G24" s="10">
        <f t="shared" si="3"/>
        <v>0</v>
      </c>
      <c r="H24" s="10">
        <f t="shared" si="3"/>
        <v>0</v>
      </c>
    </row>
    <row r="25" spans="1:8" s="2" customFormat="1" x14ac:dyDescent="0.25">
      <c r="A25" s="93" t="s">
        <v>11</v>
      </c>
      <c r="B25" s="94"/>
      <c r="C25" s="94"/>
      <c r="D25" s="94"/>
      <c r="E25" s="94"/>
      <c r="F25" s="10">
        <f t="shared" ref="F25:H25" si="4">F16+F24</f>
        <v>-100000</v>
      </c>
      <c r="G25" s="10">
        <f t="shared" si="4"/>
        <v>92.470032507110929</v>
      </c>
      <c r="H25" s="10">
        <f t="shared" si="4"/>
        <v>-100000</v>
      </c>
    </row>
    <row r="26" spans="1:8" s="2" customFormat="1" ht="18.75" x14ac:dyDescent="0.25">
      <c r="A26" s="16"/>
      <c r="B26" s="14"/>
      <c r="C26" s="14"/>
      <c r="D26" s="14"/>
      <c r="E26" s="14"/>
      <c r="F26" s="15"/>
      <c r="G26" s="15"/>
      <c r="H26" s="15"/>
    </row>
    <row r="27" spans="1:8" s="2" customFormat="1" ht="18" customHeight="1" x14ac:dyDescent="0.25">
      <c r="A27" s="82" t="s">
        <v>15</v>
      </c>
      <c r="B27" s="83"/>
      <c r="C27" s="83"/>
      <c r="D27" s="83"/>
      <c r="E27" s="83"/>
      <c r="F27" s="83"/>
      <c r="G27" s="83"/>
      <c r="H27" s="83"/>
    </row>
    <row r="28" spans="1:8" s="2" customFormat="1" ht="18" customHeight="1" x14ac:dyDescent="0.25">
      <c r="A28" s="28"/>
      <c r="B28" s="29"/>
      <c r="C28" s="29"/>
      <c r="D28" s="29"/>
      <c r="E28" s="29"/>
      <c r="F28" s="29"/>
      <c r="G28" s="29"/>
      <c r="H28" s="29"/>
    </row>
    <row r="29" spans="1:8" s="2" customFormat="1" ht="25.5" x14ac:dyDescent="0.25">
      <c r="A29" s="85" t="s">
        <v>21</v>
      </c>
      <c r="B29" s="86"/>
      <c r="C29" s="86"/>
      <c r="D29" s="86"/>
      <c r="E29" s="87"/>
      <c r="F29" s="63" t="s">
        <v>105</v>
      </c>
      <c r="G29" s="63" t="s">
        <v>104</v>
      </c>
      <c r="H29" s="63" t="s">
        <v>103</v>
      </c>
    </row>
    <row r="30" spans="1:8" s="32" customFormat="1" ht="12" customHeight="1" x14ac:dyDescent="0.25">
      <c r="A30" s="84">
        <v>1</v>
      </c>
      <c r="B30" s="84"/>
      <c r="C30" s="84"/>
      <c r="D30" s="84"/>
      <c r="E30" s="84"/>
      <c r="F30" s="64">
        <v>2</v>
      </c>
      <c r="G30" s="64">
        <v>3</v>
      </c>
      <c r="H30" s="64">
        <v>4</v>
      </c>
    </row>
    <row r="31" spans="1:8" s="2" customFormat="1" ht="15" customHeight="1" x14ac:dyDescent="0.25">
      <c r="A31" s="88" t="s">
        <v>16</v>
      </c>
      <c r="B31" s="89"/>
      <c r="C31" s="89"/>
      <c r="D31" s="89"/>
      <c r="E31" s="90"/>
      <c r="F31" s="17">
        <v>100000</v>
      </c>
      <c r="G31" s="17">
        <v>0</v>
      </c>
      <c r="H31" s="18">
        <v>100000</v>
      </c>
    </row>
    <row r="32" spans="1:8" s="2" customFormat="1" ht="15" customHeight="1" x14ac:dyDescent="0.25">
      <c r="A32" s="93" t="s">
        <v>17</v>
      </c>
      <c r="B32" s="94"/>
      <c r="C32" s="94"/>
      <c r="D32" s="94"/>
      <c r="E32" s="94"/>
      <c r="F32" s="19">
        <f t="shared" ref="F32:H32" si="5">F25+F31</f>
        <v>0</v>
      </c>
      <c r="G32" s="19">
        <v>0</v>
      </c>
      <c r="H32" s="20">
        <f t="shared" si="5"/>
        <v>0</v>
      </c>
    </row>
    <row r="33" spans="1:8" s="2" customFormat="1" ht="45" customHeight="1" x14ac:dyDescent="0.25">
      <c r="A33" s="101" t="s">
        <v>18</v>
      </c>
      <c r="B33" s="103"/>
      <c r="C33" s="103"/>
      <c r="D33" s="103"/>
      <c r="E33" s="104"/>
      <c r="F33" s="19">
        <f t="shared" ref="F33:H33" si="6">F16+F24+F31-F32</f>
        <v>0</v>
      </c>
      <c r="G33" s="19">
        <v>0</v>
      </c>
      <c r="H33" s="20">
        <f t="shared" si="6"/>
        <v>0</v>
      </c>
    </row>
    <row r="34" spans="1:8" s="2" customFormat="1" ht="18" customHeight="1" x14ac:dyDescent="0.25">
      <c r="A34" s="27"/>
      <c r="B34" s="21"/>
      <c r="C34" s="21"/>
      <c r="D34" s="21"/>
      <c r="E34" s="21"/>
      <c r="F34" s="21"/>
      <c r="G34" s="21"/>
      <c r="H34" s="21"/>
    </row>
    <row r="35" spans="1:8" s="2" customFormat="1" ht="18" customHeight="1" x14ac:dyDescent="0.25">
      <c r="A35" s="105" t="s">
        <v>19</v>
      </c>
      <c r="B35" s="105"/>
      <c r="C35" s="105"/>
      <c r="D35" s="105"/>
      <c r="E35" s="105"/>
      <c r="F35" s="105"/>
      <c r="G35" s="105"/>
      <c r="H35" s="105"/>
    </row>
    <row r="36" spans="1:8" s="2" customFormat="1" ht="18.75" x14ac:dyDescent="0.25">
      <c r="A36" s="22"/>
      <c r="B36" s="23"/>
      <c r="C36" s="23"/>
      <c r="D36" s="23"/>
      <c r="E36" s="23"/>
      <c r="F36" s="24"/>
      <c r="G36" s="24"/>
      <c r="H36" s="24"/>
    </row>
    <row r="37" spans="1:8" s="2" customFormat="1" ht="25.5" x14ac:dyDescent="0.25">
      <c r="A37" s="85" t="s">
        <v>21</v>
      </c>
      <c r="B37" s="86"/>
      <c r="C37" s="86"/>
      <c r="D37" s="86"/>
      <c r="E37" s="87"/>
      <c r="F37" s="63" t="s">
        <v>105</v>
      </c>
      <c r="G37" s="63" t="s">
        <v>104</v>
      </c>
      <c r="H37" s="63" t="s">
        <v>103</v>
      </c>
    </row>
    <row r="38" spans="1:8" s="32" customFormat="1" ht="12" customHeight="1" x14ac:dyDescent="0.25">
      <c r="A38" s="84">
        <v>1</v>
      </c>
      <c r="B38" s="84"/>
      <c r="C38" s="84"/>
      <c r="D38" s="84"/>
      <c r="E38" s="84"/>
      <c r="F38" s="64">
        <v>2</v>
      </c>
      <c r="G38" s="64">
        <v>3</v>
      </c>
      <c r="H38" s="64">
        <v>4</v>
      </c>
    </row>
    <row r="39" spans="1:8" s="2" customFormat="1" x14ac:dyDescent="0.25">
      <c r="A39" s="88" t="s">
        <v>16</v>
      </c>
      <c r="B39" s="89"/>
      <c r="C39" s="89"/>
      <c r="D39" s="89"/>
      <c r="E39" s="90"/>
      <c r="F39" s="17">
        <v>100000</v>
      </c>
      <c r="G39" s="17">
        <v>0</v>
      </c>
      <c r="H39" s="18">
        <v>100000</v>
      </c>
    </row>
    <row r="40" spans="1:8" s="2" customFormat="1" ht="28.5" customHeight="1" x14ac:dyDescent="0.25">
      <c r="A40" s="88" t="s">
        <v>20</v>
      </c>
      <c r="B40" s="89"/>
      <c r="C40" s="89"/>
      <c r="D40" s="89"/>
      <c r="E40" s="90"/>
      <c r="F40" s="17">
        <v>0</v>
      </c>
      <c r="G40" s="17">
        <v>0</v>
      </c>
      <c r="H40" s="18">
        <v>0</v>
      </c>
    </row>
    <row r="41" spans="1:8" s="2" customFormat="1" ht="25.5" customHeight="1" x14ac:dyDescent="0.25">
      <c r="A41" s="88" t="s">
        <v>58</v>
      </c>
      <c r="B41" s="106"/>
      <c r="C41" s="106"/>
      <c r="D41" s="106"/>
      <c r="E41" s="107"/>
      <c r="F41" s="17">
        <v>0</v>
      </c>
      <c r="G41" s="17">
        <v>0</v>
      </c>
      <c r="H41" s="18">
        <v>0</v>
      </c>
    </row>
    <row r="42" spans="1:8" s="2" customFormat="1" ht="15" customHeight="1" x14ac:dyDescent="0.25">
      <c r="A42" s="93" t="s">
        <v>17</v>
      </c>
      <c r="B42" s="94"/>
      <c r="C42" s="94"/>
      <c r="D42" s="94"/>
      <c r="E42" s="94"/>
      <c r="F42" s="25">
        <f t="shared" ref="F42:H42" si="7">F39-F40+F41</f>
        <v>100000</v>
      </c>
      <c r="G42" s="25">
        <f t="shared" si="7"/>
        <v>0</v>
      </c>
      <c r="H42" s="26">
        <f t="shared" si="7"/>
        <v>100000</v>
      </c>
    </row>
    <row r="43" spans="1:8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H35"/>
    <mergeCell ref="A21:E21"/>
    <mergeCell ref="A30:E30"/>
    <mergeCell ref="A2:H2"/>
    <mergeCell ref="A4:H4"/>
    <mergeCell ref="A6:H6"/>
    <mergeCell ref="A8:E8"/>
    <mergeCell ref="A10:E10"/>
    <mergeCell ref="A18:H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H2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2"/>
  <sheetViews>
    <sheetView zoomScaleNormal="100" workbookViewId="0">
      <selection activeCell="E23" sqref="E23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6" width="19.42578125" style="32" customWidth="1"/>
    <col min="7" max="8" width="25.28515625" style="32" customWidth="1"/>
    <col min="9" max="16384" width="8.85546875" style="32"/>
  </cols>
  <sheetData>
    <row r="1" spans="1:8" ht="18.75" x14ac:dyDescent="0.25">
      <c r="A1" s="53"/>
      <c r="B1" s="31"/>
      <c r="C1" s="31"/>
      <c r="D1" s="31"/>
      <c r="E1" s="31"/>
      <c r="F1" s="31"/>
      <c r="G1" s="31"/>
      <c r="H1" s="31"/>
    </row>
    <row r="2" spans="1:8" ht="15.6" customHeight="1" x14ac:dyDescent="0.25">
      <c r="A2" s="108" t="s">
        <v>22</v>
      </c>
      <c r="B2" s="108"/>
      <c r="C2" s="108"/>
      <c r="D2" s="108"/>
      <c r="E2" s="108"/>
      <c r="F2" s="50"/>
      <c r="G2" s="34"/>
      <c r="H2" s="34"/>
    </row>
    <row r="3" spans="1:8" ht="18.75" x14ac:dyDescent="0.25">
      <c r="A3" s="31"/>
      <c r="B3" s="31"/>
      <c r="C3" s="31"/>
      <c r="D3" s="31"/>
      <c r="E3" s="31"/>
      <c r="F3" s="31"/>
      <c r="G3" s="33"/>
      <c r="H3" s="33"/>
    </row>
    <row r="4" spans="1:8" ht="15.6" customHeight="1" x14ac:dyDescent="0.25">
      <c r="A4" s="108" t="s">
        <v>23</v>
      </c>
      <c r="B4" s="108"/>
      <c r="C4" s="108"/>
      <c r="D4" s="108"/>
      <c r="E4" s="108"/>
      <c r="F4" s="50"/>
      <c r="G4" s="35"/>
      <c r="H4" s="35"/>
    </row>
    <row r="5" spans="1:8" ht="18.75" x14ac:dyDescent="0.25">
      <c r="A5" s="31"/>
      <c r="B5" s="31"/>
      <c r="C5" s="31"/>
      <c r="D5" s="31"/>
      <c r="E5" s="31"/>
      <c r="F5" s="31"/>
      <c r="G5" s="33"/>
      <c r="H5" s="33"/>
    </row>
    <row r="6" spans="1:8" ht="25.5" x14ac:dyDescent="0.25">
      <c r="A6" s="36" t="s">
        <v>37</v>
      </c>
      <c r="B6" s="37" t="s">
        <v>21</v>
      </c>
      <c r="C6" s="36" t="s">
        <v>105</v>
      </c>
      <c r="D6" s="36" t="s">
        <v>104</v>
      </c>
      <c r="E6" s="36" t="s">
        <v>103</v>
      </c>
    </row>
    <row r="7" spans="1:8" s="39" customFormat="1" ht="11.25" x14ac:dyDescent="0.2">
      <c r="A7" s="38">
        <v>1</v>
      </c>
      <c r="B7" s="38">
        <v>2</v>
      </c>
      <c r="C7" s="38">
        <v>3</v>
      </c>
      <c r="D7" s="38">
        <v>4</v>
      </c>
      <c r="E7" s="38">
        <v>5</v>
      </c>
    </row>
    <row r="8" spans="1:8" x14ac:dyDescent="0.25">
      <c r="A8" s="40"/>
      <c r="B8" s="40" t="s">
        <v>24</v>
      </c>
      <c r="C8" s="71">
        <f>C10+C11+C12+C13+C14</f>
        <v>3641100</v>
      </c>
      <c r="D8" s="71">
        <f>E8-C8</f>
        <v>296500</v>
      </c>
      <c r="E8" s="71">
        <f>E10+E11+E12+E13+E14</f>
        <v>3937600</v>
      </c>
    </row>
    <row r="9" spans="1:8" x14ac:dyDescent="0.25">
      <c r="A9" s="40">
        <v>6</v>
      </c>
      <c r="B9" s="40" t="s">
        <v>25</v>
      </c>
      <c r="C9" s="70">
        <v>3641100</v>
      </c>
      <c r="D9" s="70">
        <f>E9-C9</f>
        <v>296500</v>
      </c>
      <c r="E9" s="70">
        <f>SUM(E10:E16)</f>
        <v>3937600</v>
      </c>
    </row>
    <row r="10" spans="1:8" ht="25.5" x14ac:dyDescent="0.25">
      <c r="A10" s="48">
        <v>63</v>
      </c>
      <c r="B10" s="41" t="s">
        <v>26</v>
      </c>
      <c r="C10" s="70">
        <v>12000</v>
      </c>
      <c r="D10" s="70">
        <f t="shared" ref="D10:D16" si="0">E10-C10</f>
        <v>0</v>
      </c>
      <c r="E10" s="70">
        <v>12000</v>
      </c>
    </row>
    <row r="11" spans="1:8" x14ac:dyDescent="0.25">
      <c r="A11" s="49">
        <v>64</v>
      </c>
      <c r="B11" s="41" t="s">
        <v>61</v>
      </c>
      <c r="C11" s="70"/>
      <c r="D11" s="70">
        <f t="shared" si="0"/>
        <v>0</v>
      </c>
      <c r="E11" s="70">
        <v>0</v>
      </c>
    </row>
    <row r="12" spans="1:8" ht="25.5" x14ac:dyDescent="0.25">
      <c r="A12" s="49">
        <v>65</v>
      </c>
      <c r="B12" s="41" t="s">
        <v>62</v>
      </c>
      <c r="C12" s="70">
        <v>645100</v>
      </c>
      <c r="D12" s="70">
        <f t="shared" si="0"/>
        <v>0</v>
      </c>
      <c r="E12" s="70">
        <v>645100</v>
      </c>
    </row>
    <row r="13" spans="1:8" ht="25.5" x14ac:dyDescent="0.25">
      <c r="A13" s="49">
        <v>66</v>
      </c>
      <c r="B13" s="41" t="s">
        <v>27</v>
      </c>
      <c r="C13" s="70">
        <v>97000</v>
      </c>
      <c r="D13" s="70">
        <f t="shared" si="0"/>
        <v>0</v>
      </c>
      <c r="E13" s="70">
        <v>97000</v>
      </c>
    </row>
    <row r="14" spans="1:8" ht="25.5" x14ac:dyDescent="0.25">
      <c r="A14" s="49">
        <v>67</v>
      </c>
      <c r="B14" s="41" t="s">
        <v>63</v>
      </c>
      <c r="C14" s="70">
        <v>2887000</v>
      </c>
      <c r="D14" s="70">
        <f t="shared" si="0"/>
        <v>296500</v>
      </c>
      <c r="E14" s="70">
        <v>3183500</v>
      </c>
    </row>
    <row r="15" spans="1:8" x14ac:dyDescent="0.25">
      <c r="A15" s="43">
        <v>7</v>
      </c>
      <c r="B15" s="40" t="s">
        <v>28</v>
      </c>
      <c r="C15" s="70">
        <v>0</v>
      </c>
      <c r="D15" s="70">
        <f t="shared" si="0"/>
        <v>0</v>
      </c>
      <c r="E15" s="70">
        <v>0</v>
      </c>
    </row>
    <row r="16" spans="1:8" x14ac:dyDescent="0.25">
      <c r="A16" s="49">
        <v>72</v>
      </c>
      <c r="B16" s="44" t="s">
        <v>29</v>
      </c>
      <c r="C16" s="70">
        <v>0</v>
      </c>
      <c r="D16" s="70">
        <f t="shared" si="0"/>
        <v>0</v>
      </c>
      <c r="E16" s="70">
        <v>0</v>
      </c>
    </row>
    <row r="18" spans="1:5" ht="25.5" x14ac:dyDescent="0.25">
      <c r="A18" s="36" t="s">
        <v>37</v>
      </c>
      <c r="B18" s="37" t="s">
        <v>21</v>
      </c>
      <c r="C18" s="36" t="s">
        <v>105</v>
      </c>
      <c r="D18" s="36" t="s">
        <v>104</v>
      </c>
      <c r="E18" s="36" t="s">
        <v>103</v>
      </c>
    </row>
    <row r="19" spans="1:5" s="39" customFormat="1" ht="11.25" x14ac:dyDescent="0.2">
      <c r="A19" s="38">
        <v>1</v>
      </c>
      <c r="B19" s="38">
        <v>2</v>
      </c>
      <c r="C19" s="38">
        <v>3</v>
      </c>
      <c r="D19" s="38">
        <v>4</v>
      </c>
      <c r="E19" s="38">
        <v>5</v>
      </c>
    </row>
    <row r="20" spans="1:5" x14ac:dyDescent="0.25">
      <c r="A20" s="40"/>
      <c r="B20" s="40" t="s">
        <v>30</v>
      </c>
      <c r="C20" s="71">
        <f>C22+C23+C24+C25+C26+C28+C29</f>
        <v>3741100</v>
      </c>
      <c r="D20" s="71">
        <f>E20-C20</f>
        <v>296500</v>
      </c>
      <c r="E20" s="71">
        <f>E22+E23+E24+E25+E26+E28+E29</f>
        <v>4037600</v>
      </c>
    </row>
    <row r="21" spans="1:5" x14ac:dyDescent="0.25">
      <c r="A21" s="40">
        <v>3</v>
      </c>
      <c r="B21" s="40" t="s">
        <v>31</v>
      </c>
      <c r="C21" s="70">
        <v>3681800</v>
      </c>
      <c r="D21" s="71">
        <f t="shared" ref="D21:D29" si="1">E21-C21</f>
        <v>291700</v>
      </c>
      <c r="E21" s="70">
        <f>SUM(E22:E26)</f>
        <v>3973500</v>
      </c>
    </row>
    <row r="22" spans="1:5" x14ac:dyDescent="0.25">
      <c r="A22" s="48">
        <v>31</v>
      </c>
      <c r="B22" s="41" t="s">
        <v>32</v>
      </c>
      <c r="C22" s="70">
        <v>2520900</v>
      </c>
      <c r="D22" s="71">
        <f t="shared" si="1"/>
        <v>282000</v>
      </c>
      <c r="E22" s="70">
        <v>2802900</v>
      </c>
    </row>
    <row r="23" spans="1:5" x14ac:dyDescent="0.25">
      <c r="A23" s="49">
        <v>32</v>
      </c>
      <c r="B23" s="42" t="s">
        <v>33</v>
      </c>
      <c r="C23" s="70">
        <v>1131500</v>
      </c>
      <c r="D23" s="71">
        <f t="shared" si="1"/>
        <v>9700</v>
      </c>
      <c r="E23" s="70">
        <v>1141200</v>
      </c>
    </row>
    <row r="24" spans="1:5" x14ac:dyDescent="0.25">
      <c r="A24" s="49">
        <v>34</v>
      </c>
      <c r="B24" s="42" t="s">
        <v>64</v>
      </c>
      <c r="C24" s="70">
        <v>13400</v>
      </c>
      <c r="D24" s="71">
        <f t="shared" si="1"/>
        <v>0</v>
      </c>
      <c r="E24" s="70">
        <v>13400</v>
      </c>
    </row>
    <row r="25" spans="1:5" x14ac:dyDescent="0.25">
      <c r="A25" s="49">
        <v>37</v>
      </c>
      <c r="B25" s="42" t="s">
        <v>65</v>
      </c>
      <c r="C25" s="70">
        <v>4000</v>
      </c>
      <c r="D25" s="71">
        <f t="shared" si="1"/>
        <v>0</v>
      </c>
      <c r="E25" s="70">
        <v>4000</v>
      </c>
    </row>
    <row r="26" spans="1:5" x14ac:dyDescent="0.25">
      <c r="A26" s="49">
        <v>38</v>
      </c>
      <c r="B26" s="42" t="s">
        <v>66</v>
      </c>
      <c r="C26" s="70">
        <v>12000</v>
      </c>
      <c r="D26" s="71">
        <f t="shared" si="1"/>
        <v>0</v>
      </c>
      <c r="E26" s="70">
        <v>12000</v>
      </c>
    </row>
    <row r="27" spans="1:5" x14ac:dyDescent="0.25">
      <c r="A27" s="45">
        <v>4</v>
      </c>
      <c r="B27" s="46" t="s">
        <v>34</v>
      </c>
      <c r="C27" s="70">
        <v>59300</v>
      </c>
      <c r="D27" s="71">
        <f t="shared" si="1"/>
        <v>4800</v>
      </c>
      <c r="E27" s="70">
        <v>64100</v>
      </c>
    </row>
    <row r="28" spans="1:5" x14ac:dyDescent="0.25">
      <c r="A28" s="48">
        <v>41</v>
      </c>
      <c r="B28" s="47" t="s">
        <v>35</v>
      </c>
      <c r="C28" s="70">
        <v>0</v>
      </c>
      <c r="D28" s="71">
        <f t="shared" si="1"/>
        <v>0</v>
      </c>
      <c r="E28" s="72">
        <v>0</v>
      </c>
    </row>
    <row r="29" spans="1:5" x14ac:dyDescent="0.25">
      <c r="A29" s="48">
        <v>42</v>
      </c>
      <c r="B29" s="47" t="s">
        <v>67</v>
      </c>
      <c r="C29" s="70">
        <v>59300</v>
      </c>
      <c r="D29" s="71">
        <f t="shared" si="1"/>
        <v>4800</v>
      </c>
      <c r="E29" s="72">
        <v>64100</v>
      </c>
    </row>
    <row r="32" spans="1:5" ht="15.6" customHeight="1" x14ac:dyDescent="0.25">
      <c r="A32" s="108" t="s">
        <v>36</v>
      </c>
      <c r="B32" s="108"/>
      <c r="C32" s="108"/>
      <c r="D32" s="108"/>
      <c r="E32" s="108"/>
    </row>
    <row r="33" spans="1:6" ht="18.75" x14ac:dyDescent="0.25">
      <c r="A33" s="31"/>
      <c r="B33" s="31"/>
      <c r="C33" s="31"/>
      <c r="D33" s="31"/>
      <c r="E33" s="31"/>
      <c r="F33" s="31"/>
    </row>
    <row r="34" spans="1:6" ht="25.5" x14ac:dyDescent="0.25">
      <c r="A34" s="36" t="s">
        <v>37</v>
      </c>
      <c r="B34" s="37" t="s">
        <v>21</v>
      </c>
      <c r="C34" s="36" t="s">
        <v>105</v>
      </c>
      <c r="D34" s="36" t="s">
        <v>104</v>
      </c>
      <c r="E34" s="36" t="s">
        <v>103</v>
      </c>
    </row>
    <row r="35" spans="1:6" s="39" customFormat="1" ht="11.25" x14ac:dyDescent="0.2">
      <c r="A35" s="38">
        <v>1</v>
      </c>
      <c r="B35" s="38">
        <v>2</v>
      </c>
      <c r="C35" s="38">
        <v>3</v>
      </c>
      <c r="D35" s="38">
        <v>4</v>
      </c>
      <c r="E35" s="38">
        <v>5</v>
      </c>
    </row>
    <row r="36" spans="1:6" x14ac:dyDescent="0.25">
      <c r="A36" s="40"/>
      <c r="B36" s="40" t="s">
        <v>24</v>
      </c>
      <c r="C36" s="74">
        <f t="shared" ref="C36" si="2">C37+C39+C41+C43+C45</f>
        <v>3641100</v>
      </c>
      <c r="D36" s="74">
        <f>E36-C36</f>
        <v>296500</v>
      </c>
      <c r="E36" s="74">
        <f>E37+E39+E41+E43+E45</f>
        <v>3937600</v>
      </c>
    </row>
    <row r="37" spans="1:6" x14ac:dyDescent="0.25">
      <c r="A37" s="40">
        <v>1</v>
      </c>
      <c r="B37" s="40" t="s">
        <v>38</v>
      </c>
      <c r="C37" s="74">
        <v>2887000</v>
      </c>
      <c r="D37" s="74">
        <f t="shared" ref="D37:D46" si="3">E37-C37</f>
        <v>296500</v>
      </c>
      <c r="E37" s="74">
        <v>3183500</v>
      </c>
    </row>
    <row r="38" spans="1:6" x14ac:dyDescent="0.25">
      <c r="A38" s="48">
        <v>11</v>
      </c>
      <c r="B38" s="41" t="s">
        <v>38</v>
      </c>
      <c r="C38" s="74">
        <v>2887000</v>
      </c>
      <c r="D38" s="74">
        <f t="shared" si="3"/>
        <v>296500</v>
      </c>
      <c r="E38" s="74">
        <v>3183500</v>
      </c>
    </row>
    <row r="39" spans="1:6" x14ac:dyDescent="0.25">
      <c r="A39" s="40">
        <v>3</v>
      </c>
      <c r="B39" s="40" t="s">
        <v>39</v>
      </c>
      <c r="C39" s="74">
        <v>93000</v>
      </c>
      <c r="D39" s="74">
        <f t="shared" si="3"/>
        <v>0</v>
      </c>
      <c r="E39" s="74">
        <v>93000</v>
      </c>
    </row>
    <row r="40" spans="1:6" x14ac:dyDescent="0.25">
      <c r="A40" s="48">
        <v>31</v>
      </c>
      <c r="B40" s="41" t="s">
        <v>39</v>
      </c>
      <c r="C40" s="74">
        <v>93000</v>
      </c>
      <c r="D40" s="74">
        <f t="shared" si="3"/>
        <v>0</v>
      </c>
      <c r="E40" s="74">
        <v>93000</v>
      </c>
    </row>
    <row r="41" spans="1:6" x14ac:dyDescent="0.25">
      <c r="A41" s="40">
        <v>4</v>
      </c>
      <c r="B41" s="40" t="s">
        <v>55</v>
      </c>
      <c r="C41" s="74">
        <v>645100</v>
      </c>
      <c r="D41" s="74">
        <f t="shared" si="3"/>
        <v>0</v>
      </c>
      <c r="E41" s="74">
        <v>645100</v>
      </c>
    </row>
    <row r="42" spans="1:6" x14ac:dyDescent="0.25">
      <c r="A42" s="48">
        <v>43</v>
      </c>
      <c r="B42" s="41" t="s">
        <v>53</v>
      </c>
      <c r="C42" s="74">
        <v>645100</v>
      </c>
      <c r="D42" s="74">
        <f t="shared" si="3"/>
        <v>0</v>
      </c>
      <c r="E42" s="74">
        <v>645100</v>
      </c>
    </row>
    <row r="43" spans="1:6" x14ac:dyDescent="0.25">
      <c r="A43" s="40">
        <v>5</v>
      </c>
      <c r="B43" s="40" t="s">
        <v>68</v>
      </c>
      <c r="C43" s="74">
        <v>12000</v>
      </c>
      <c r="D43" s="74">
        <f t="shared" si="3"/>
        <v>0</v>
      </c>
      <c r="E43" s="74">
        <v>12000</v>
      </c>
    </row>
    <row r="44" spans="1:6" x14ac:dyDescent="0.25">
      <c r="A44" s="48">
        <v>52</v>
      </c>
      <c r="B44" s="41" t="s">
        <v>69</v>
      </c>
      <c r="C44" s="74">
        <v>12000</v>
      </c>
      <c r="D44" s="74">
        <f t="shared" si="3"/>
        <v>0</v>
      </c>
      <c r="E44" s="74">
        <v>12000</v>
      </c>
    </row>
    <row r="45" spans="1:6" x14ac:dyDescent="0.25">
      <c r="A45" s="40">
        <v>6</v>
      </c>
      <c r="B45" s="40" t="s">
        <v>70</v>
      </c>
      <c r="C45" s="74">
        <v>4000</v>
      </c>
      <c r="D45" s="74">
        <f t="shared" si="3"/>
        <v>0</v>
      </c>
      <c r="E45" s="74">
        <v>4000</v>
      </c>
    </row>
    <row r="46" spans="1:6" x14ac:dyDescent="0.25">
      <c r="A46" s="48">
        <v>61</v>
      </c>
      <c r="B46" s="41" t="s">
        <v>70</v>
      </c>
      <c r="C46" s="74">
        <v>4000</v>
      </c>
      <c r="D46" s="74">
        <f t="shared" si="3"/>
        <v>0</v>
      </c>
      <c r="E46" s="74">
        <v>4000</v>
      </c>
    </row>
    <row r="47" spans="1:6" x14ac:dyDescent="0.25">
      <c r="A47" s="40">
        <v>7</v>
      </c>
      <c r="B47" s="40" t="s">
        <v>71</v>
      </c>
      <c r="C47" s="74">
        <v>0</v>
      </c>
      <c r="D47" s="74">
        <v>0</v>
      </c>
      <c r="E47" s="74">
        <v>0</v>
      </c>
    </row>
    <row r="48" spans="1:6" x14ac:dyDescent="0.25">
      <c r="A48" s="48">
        <v>71</v>
      </c>
      <c r="B48" s="41" t="s">
        <v>71</v>
      </c>
      <c r="C48" s="74">
        <v>0</v>
      </c>
      <c r="D48" s="74">
        <v>0</v>
      </c>
      <c r="E48" s="74">
        <v>0</v>
      </c>
    </row>
    <row r="49" spans="1:5" ht="25.5" x14ac:dyDescent="0.25">
      <c r="A49" s="36" t="s">
        <v>37</v>
      </c>
      <c r="B49" s="37" t="s">
        <v>21</v>
      </c>
      <c r="C49" s="36" t="s">
        <v>105</v>
      </c>
      <c r="D49" s="36" t="s">
        <v>104</v>
      </c>
      <c r="E49" s="36" t="s">
        <v>103</v>
      </c>
    </row>
    <row r="50" spans="1:5" s="39" customFormat="1" ht="11.25" x14ac:dyDescent="0.2">
      <c r="A50" s="38">
        <v>1</v>
      </c>
      <c r="B50" s="38">
        <v>2</v>
      </c>
      <c r="C50" s="38">
        <v>3</v>
      </c>
      <c r="D50" s="38">
        <v>4</v>
      </c>
      <c r="E50" s="38">
        <v>5</v>
      </c>
    </row>
    <row r="51" spans="1:5" x14ac:dyDescent="0.25">
      <c r="A51" s="40"/>
      <c r="B51" s="40" t="s">
        <v>30</v>
      </c>
      <c r="C51" s="73">
        <f t="shared" ref="C51:E51" si="4">C52+C54+C56+C58+C60</f>
        <v>3741100</v>
      </c>
      <c r="D51" s="73">
        <f>E51-C51</f>
        <v>296500</v>
      </c>
      <c r="E51" s="73">
        <f t="shared" si="4"/>
        <v>4037600</v>
      </c>
    </row>
    <row r="52" spans="1:5" x14ac:dyDescent="0.25">
      <c r="A52" s="40">
        <v>1</v>
      </c>
      <c r="B52" s="40" t="s">
        <v>38</v>
      </c>
      <c r="C52" s="74">
        <v>2887000</v>
      </c>
      <c r="D52" s="81">
        <f t="shared" ref="D52:D61" si="5">E52-C52</f>
        <v>296500</v>
      </c>
      <c r="E52" s="74">
        <v>3183500</v>
      </c>
    </row>
    <row r="53" spans="1:5" x14ac:dyDescent="0.25">
      <c r="A53" s="48">
        <v>11</v>
      </c>
      <c r="B53" s="41" t="s">
        <v>38</v>
      </c>
      <c r="C53" s="74">
        <v>2887000</v>
      </c>
      <c r="D53" s="81">
        <f t="shared" si="5"/>
        <v>296500</v>
      </c>
      <c r="E53" s="74">
        <v>3183500</v>
      </c>
    </row>
    <row r="54" spans="1:5" x14ac:dyDescent="0.25">
      <c r="A54" s="43">
        <v>3</v>
      </c>
      <c r="B54" s="40" t="s">
        <v>54</v>
      </c>
      <c r="C54" s="74">
        <v>93000</v>
      </c>
      <c r="D54" s="73">
        <f t="shared" si="5"/>
        <v>0</v>
      </c>
      <c r="E54" s="74">
        <v>93000</v>
      </c>
    </row>
    <row r="55" spans="1:5" x14ac:dyDescent="0.25">
      <c r="A55" s="49">
        <v>31</v>
      </c>
      <c r="B55" s="44" t="s">
        <v>39</v>
      </c>
      <c r="C55" s="74">
        <v>93000</v>
      </c>
      <c r="D55" s="73">
        <f t="shared" si="5"/>
        <v>0</v>
      </c>
      <c r="E55" s="74">
        <v>93000</v>
      </c>
    </row>
    <row r="56" spans="1:5" x14ac:dyDescent="0.25">
      <c r="A56" s="43">
        <v>4</v>
      </c>
      <c r="B56" s="40" t="s">
        <v>55</v>
      </c>
      <c r="C56" s="74">
        <v>745100</v>
      </c>
      <c r="D56" s="73">
        <f t="shared" si="5"/>
        <v>0</v>
      </c>
      <c r="E56" s="74">
        <v>745100</v>
      </c>
    </row>
    <row r="57" spans="1:5" x14ac:dyDescent="0.25">
      <c r="A57" s="49">
        <v>43</v>
      </c>
      <c r="B57" s="44" t="s">
        <v>53</v>
      </c>
      <c r="C57" s="74">
        <v>745100</v>
      </c>
      <c r="D57" s="73">
        <f t="shared" si="5"/>
        <v>0</v>
      </c>
      <c r="E57" s="74">
        <v>745100</v>
      </c>
    </row>
    <row r="58" spans="1:5" x14ac:dyDescent="0.25">
      <c r="A58" s="40">
        <v>5</v>
      </c>
      <c r="B58" s="40" t="s">
        <v>68</v>
      </c>
      <c r="C58" s="74">
        <v>12000</v>
      </c>
      <c r="D58" s="73">
        <f t="shared" si="5"/>
        <v>0</v>
      </c>
      <c r="E58" s="74">
        <v>12000</v>
      </c>
    </row>
    <row r="59" spans="1:5" x14ac:dyDescent="0.25">
      <c r="A59" s="48">
        <v>52</v>
      </c>
      <c r="B59" s="41" t="s">
        <v>69</v>
      </c>
      <c r="C59" s="74">
        <v>12000</v>
      </c>
      <c r="D59" s="73">
        <f t="shared" si="5"/>
        <v>0</v>
      </c>
      <c r="E59" s="74">
        <v>12000</v>
      </c>
    </row>
    <row r="60" spans="1:5" x14ac:dyDescent="0.25">
      <c r="A60" s="40">
        <v>6</v>
      </c>
      <c r="B60" s="40" t="s">
        <v>70</v>
      </c>
      <c r="C60" s="74">
        <v>4000</v>
      </c>
      <c r="D60" s="73">
        <f t="shared" si="5"/>
        <v>0</v>
      </c>
      <c r="E60" s="74">
        <v>4000</v>
      </c>
    </row>
    <row r="61" spans="1:5" x14ac:dyDescent="0.25">
      <c r="A61" s="48">
        <v>61</v>
      </c>
      <c r="B61" s="41" t="s">
        <v>70</v>
      </c>
      <c r="C61" s="74">
        <v>4000</v>
      </c>
      <c r="D61" s="73">
        <f t="shared" si="5"/>
        <v>0</v>
      </c>
      <c r="E61" s="74">
        <v>4000</v>
      </c>
    </row>
    <row r="62" spans="1:5" x14ac:dyDescent="0.25">
      <c r="A62" s="40">
        <v>7</v>
      </c>
      <c r="B62" s="40" t="s">
        <v>71</v>
      </c>
      <c r="C62" s="74">
        <v>0</v>
      </c>
      <c r="D62" s="74">
        <v>0</v>
      </c>
      <c r="E62" s="74">
        <v>0</v>
      </c>
    </row>
    <row r="63" spans="1:5" x14ac:dyDescent="0.25">
      <c r="A63" s="48">
        <v>71</v>
      </c>
      <c r="B63" s="41" t="s">
        <v>71</v>
      </c>
      <c r="C63" s="74">
        <v>0</v>
      </c>
      <c r="D63" s="74">
        <v>0</v>
      </c>
      <c r="E63" s="74">
        <v>0</v>
      </c>
    </row>
    <row r="66" spans="1:5" ht="15.75" x14ac:dyDescent="0.25">
      <c r="B66" s="108" t="s">
        <v>40</v>
      </c>
      <c r="C66" s="108"/>
      <c r="D66" s="108"/>
      <c r="E66" s="108"/>
    </row>
    <row r="67" spans="1:5" ht="18.75" x14ac:dyDescent="0.25">
      <c r="B67" s="31"/>
      <c r="C67" s="31"/>
      <c r="D67" s="31"/>
      <c r="E67" s="31"/>
    </row>
    <row r="68" spans="1:5" ht="25.5" x14ac:dyDescent="0.25">
      <c r="A68" s="36" t="s">
        <v>37</v>
      </c>
      <c r="B68" s="37" t="s">
        <v>21</v>
      </c>
      <c r="C68" s="36" t="s">
        <v>105</v>
      </c>
      <c r="D68" s="36" t="s">
        <v>104</v>
      </c>
      <c r="E68" s="36" t="s">
        <v>103</v>
      </c>
    </row>
    <row r="69" spans="1:5" x14ac:dyDescent="0.25">
      <c r="A69" s="38">
        <v>1</v>
      </c>
      <c r="B69" s="38">
        <v>2</v>
      </c>
      <c r="C69" s="38">
        <v>3</v>
      </c>
      <c r="D69" s="38">
        <v>4</v>
      </c>
      <c r="E69" s="38">
        <v>5</v>
      </c>
    </row>
    <row r="70" spans="1:5" x14ac:dyDescent="0.25">
      <c r="A70" s="51"/>
      <c r="B70" s="40" t="s">
        <v>30</v>
      </c>
      <c r="C70" s="74">
        <v>3741100</v>
      </c>
      <c r="D70" s="74">
        <f>E70-C70</f>
        <v>296500</v>
      </c>
      <c r="E70" s="74">
        <v>4037600</v>
      </c>
    </row>
    <row r="71" spans="1:5" x14ac:dyDescent="0.25">
      <c r="A71" s="51" t="s">
        <v>41</v>
      </c>
      <c r="B71" s="40" t="s">
        <v>73</v>
      </c>
      <c r="C71" s="74">
        <v>3741100</v>
      </c>
      <c r="D71" s="74">
        <f t="shared" ref="D71:D72" si="6">E71-C71</f>
        <v>296500</v>
      </c>
      <c r="E71" s="74">
        <v>4037600</v>
      </c>
    </row>
    <row r="72" spans="1:5" x14ac:dyDescent="0.25">
      <c r="A72" s="52" t="s">
        <v>42</v>
      </c>
      <c r="B72" s="41" t="s">
        <v>72</v>
      </c>
      <c r="C72" s="74">
        <v>3741100</v>
      </c>
      <c r="D72" s="74">
        <f t="shared" si="6"/>
        <v>296500</v>
      </c>
      <c r="E72" s="74">
        <v>4037600</v>
      </c>
    </row>
  </sheetData>
  <mergeCells count="4">
    <mergeCell ref="B66:E66"/>
    <mergeCell ref="A2:E2"/>
    <mergeCell ref="A4:E4"/>
    <mergeCell ref="A32:E32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30" max="6" man="1"/>
    <brk id="6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6"/>
  <sheetViews>
    <sheetView workbookViewId="0">
      <selection activeCell="D17" sqref="D17"/>
    </sheetView>
  </sheetViews>
  <sheetFormatPr defaultColWidth="8.85546875" defaultRowHeight="15" x14ac:dyDescent="0.25"/>
  <cols>
    <col min="1" max="1" width="7.85546875" style="32" bestFit="1" customWidth="1"/>
    <col min="2" max="2" width="44.7109375" style="32" customWidth="1"/>
    <col min="3" max="6" width="19.42578125" style="32" customWidth="1"/>
    <col min="7" max="8" width="25.28515625" style="32" customWidth="1"/>
    <col min="9" max="16384" width="8.85546875" style="32"/>
  </cols>
  <sheetData>
    <row r="1" spans="1:8" ht="18.75" x14ac:dyDescent="0.25">
      <c r="A1" s="53"/>
      <c r="B1" s="31"/>
      <c r="C1" s="31"/>
      <c r="D1" s="31"/>
      <c r="E1" s="31"/>
      <c r="F1" s="31"/>
      <c r="G1" s="31"/>
      <c r="H1" s="31"/>
    </row>
    <row r="2" spans="1:8" ht="15.6" customHeight="1" x14ac:dyDescent="0.25">
      <c r="A2" s="108" t="s">
        <v>43</v>
      </c>
      <c r="B2" s="108"/>
      <c r="C2" s="108"/>
      <c r="D2" s="108"/>
      <c r="E2" s="108"/>
      <c r="F2" s="50"/>
      <c r="G2" s="34"/>
      <c r="H2" s="34"/>
    </row>
    <row r="3" spans="1:8" ht="18.75" x14ac:dyDescent="0.25">
      <c r="A3" s="31"/>
      <c r="B3" s="31"/>
      <c r="C3" s="31"/>
      <c r="D3" s="31"/>
      <c r="E3" s="31"/>
      <c r="F3" s="31"/>
      <c r="G3" s="33"/>
      <c r="H3" s="33"/>
    </row>
    <row r="4" spans="1:8" ht="15.6" customHeight="1" x14ac:dyDescent="0.25">
      <c r="A4" s="108" t="s">
        <v>44</v>
      </c>
      <c r="B4" s="108"/>
      <c r="C4" s="108"/>
      <c r="D4" s="108"/>
      <c r="E4" s="108"/>
      <c r="F4" s="50"/>
      <c r="G4" s="35"/>
      <c r="H4" s="35"/>
    </row>
    <row r="5" spans="1:8" ht="18.75" x14ac:dyDescent="0.25">
      <c r="A5" s="31"/>
      <c r="B5" s="31"/>
      <c r="C5" s="31"/>
      <c r="D5" s="31"/>
      <c r="E5" s="31"/>
      <c r="F5" s="31"/>
      <c r="G5" s="33"/>
      <c r="H5" s="33"/>
    </row>
    <row r="6" spans="1:8" ht="25.5" x14ac:dyDescent="0.25">
      <c r="A6" s="36" t="s">
        <v>37</v>
      </c>
      <c r="B6" s="37" t="s">
        <v>21</v>
      </c>
      <c r="C6" s="36" t="s">
        <v>105</v>
      </c>
      <c r="D6" s="36" t="s">
        <v>104</v>
      </c>
      <c r="E6" s="36" t="s">
        <v>103</v>
      </c>
    </row>
    <row r="7" spans="1:8" s="39" customFormat="1" ht="11.25" x14ac:dyDescent="0.2">
      <c r="A7" s="38">
        <v>1</v>
      </c>
      <c r="B7" s="38">
        <v>2</v>
      </c>
      <c r="C7" s="38">
        <v>3</v>
      </c>
      <c r="D7" s="38">
        <v>4</v>
      </c>
      <c r="E7" s="38">
        <v>5</v>
      </c>
    </row>
    <row r="8" spans="1:8" x14ac:dyDescent="0.25">
      <c r="A8" s="40">
        <v>8</v>
      </c>
      <c r="B8" s="40" t="s">
        <v>45</v>
      </c>
      <c r="C8" s="73">
        <v>0</v>
      </c>
      <c r="D8" s="73">
        <v>0</v>
      </c>
      <c r="E8" s="73">
        <v>0</v>
      </c>
    </row>
    <row r="9" spans="1:8" x14ac:dyDescent="0.25">
      <c r="A9" s="48">
        <v>84</v>
      </c>
      <c r="B9" s="41" t="s">
        <v>46</v>
      </c>
      <c r="C9" s="73">
        <v>0</v>
      </c>
      <c r="D9" s="73">
        <v>0</v>
      </c>
      <c r="E9" s="73">
        <v>0</v>
      </c>
    </row>
    <row r="10" spans="1:8" x14ac:dyDescent="0.25">
      <c r="A10" s="40">
        <v>5</v>
      </c>
      <c r="B10" s="46" t="s">
        <v>47</v>
      </c>
      <c r="C10" s="73">
        <v>0</v>
      </c>
      <c r="D10" s="73">
        <v>0</v>
      </c>
      <c r="E10" s="73">
        <v>0</v>
      </c>
    </row>
    <row r="11" spans="1:8" x14ac:dyDescent="0.25">
      <c r="A11" s="48">
        <v>54</v>
      </c>
      <c r="B11" s="47" t="s">
        <v>48</v>
      </c>
      <c r="C11" s="73">
        <v>0</v>
      </c>
      <c r="D11" s="73">
        <v>0</v>
      </c>
      <c r="E11" s="73">
        <v>0</v>
      </c>
    </row>
    <row r="14" spans="1:8" ht="15.75" x14ac:dyDescent="0.25">
      <c r="B14" s="108" t="s">
        <v>49</v>
      </c>
      <c r="C14" s="108"/>
      <c r="D14" s="108"/>
      <c r="E14" s="108"/>
    </row>
    <row r="15" spans="1:8" ht="18.75" x14ac:dyDescent="0.25">
      <c r="B15" s="31"/>
      <c r="C15" s="31"/>
      <c r="D15" s="31"/>
      <c r="E15" s="31"/>
    </row>
    <row r="16" spans="1:8" ht="25.5" x14ac:dyDescent="0.25">
      <c r="A16" s="36" t="s">
        <v>37</v>
      </c>
      <c r="B16" s="37" t="s">
        <v>21</v>
      </c>
      <c r="C16" s="36" t="s">
        <v>105</v>
      </c>
      <c r="D16" s="36" t="s">
        <v>104</v>
      </c>
      <c r="E16" s="36" t="s">
        <v>103</v>
      </c>
    </row>
    <row r="17" spans="1:5" ht="10.15" customHeight="1" x14ac:dyDescent="0.25">
      <c r="A17" s="38">
        <v>1</v>
      </c>
      <c r="B17" s="38">
        <v>2</v>
      </c>
      <c r="C17" s="38">
        <v>3</v>
      </c>
      <c r="D17" s="38">
        <v>4</v>
      </c>
      <c r="E17" s="38">
        <v>5</v>
      </c>
    </row>
    <row r="18" spans="1:5" x14ac:dyDescent="0.25">
      <c r="A18" s="40">
        <v>8</v>
      </c>
      <c r="B18" s="40" t="s">
        <v>56</v>
      </c>
      <c r="C18" s="73">
        <v>0</v>
      </c>
      <c r="D18" s="73">
        <v>0</v>
      </c>
      <c r="E18" s="73">
        <v>0</v>
      </c>
    </row>
    <row r="19" spans="1:5" x14ac:dyDescent="0.25">
      <c r="A19" s="48">
        <v>81</v>
      </c>
      <c r="B19" s="41" t="s">
        <v>57</v>
      </c>
      <c r="C19" s="73">
        <v>0</v>
      </c>
      <c r="D19" s="73">
        <v>0</v>
      </c>
      <c r="E19" s="73">
        <v>0</v>
      </c>
    </row>
    <row r="20" spans="1:5" x14ac:dyDescent="0.25">
      <c r="A20" s="54"/>
      <c r="B20" s="40" t="s">
        <v>50</v>
      </c>
      <c r="C20" s="73">
        <v>0</v>
      </c>
      <c r="D20" s="73">
        <v>0</v>
      </c>
      <c r="E20" s="73">
        <v>0</v>
      </c>
    </row>
    <row r="21" spans="1:5" x14ac:dyDescent="0.25">
      <c r="A21" s="40">
        <v>1</v>
      </c>
      <c r="B21" s="40" t="s">
        <v>38</v>
      </c>
      <c r="C21" s="73">
        <v>0</v>
      </c>
      <c r="D21" s="73">
        <v>0</v>
      </c>
      <c r="E21" s="73">
        <v>0</v>
      </c>
    </row>
    <row r="22" spans="1:5" x14ac:dyDescent="0.25">
      <c r="A22" s="48">
        <v>11</v>
      </c>
      <c r="B22" s="41" t="s">
        <v>38</v>
      </c>
      <c r="C22" s="73">
        <v>0</v>
      </c>
      <c r="D22" s="73">
        <v>0</v>
      </c>
      <c r="E22" s="73">
        <v>0</v>
      </c>
    </row>
    <row r="23" spans="1:5" x14ac:dyDescent="0.25">
      <c r="A23" s="40">
        <v>3</v>
      </c>
      <c r="B23" s="40" t="s">
        <v>54</v>
      </c>
      <c r="C23" s="73">
        <v>0</v>
      </c>
      <c r="D23" s="73">
        <v>0</v>
      </c>
      <c r="E23" s="73">
        <v>0</v>
      </c>
    </row>
    <row r="24" spans="1:5" x14ac:dyDescent="0.25">
      <c r="A24" s="48">
        <v>31</v>
      </c>
      <c r="B24" s="41" t="s">
        <v>39</v>
      </c>
      <c r="C24" s="73">
        <v>0</v>
      </c>
      <c r="D24" s="73">
        <v>0</v>
      </c>
      <c r="E24" s="73">
        <v>0</v>
      </c>
    </row>
    <row r="25" spans="1:5" x14ac:dyDescent="0.25">
      <c r="A25" s="40">
        <v>4</v>
      </c>
      <c r="B25" s="40" t="s">
        <v>55</v>
      </c>
      <c r="C25" s="73">
        <v>0</v>
      </c>
      <c r="D25" s="73">
        <v>0</v>
      </c>
      <c r="E25" s="73">
        <v>0</v>
      </c>
    </row>
    <row r="26" spans="1:5" x14ac:dyDescent="0.25">
      <c r="A26" s="48">
        <v>43</v>
      </c>
      <c r="B26" s="41" t="s">
        <v>53</v>
      </c>
      <c r="C26" s="73">
        <v>0</v>
      </c>
      <c r="D26" s="73">
        <v>0</v>
      </c>
      <c r="E26" s="73">
        <v>0</v>
      </c>
    </row>
  </sheetData>
  <mergeCells count="3">
    <mergeCell ref="B14:E14"/>
    <mergeCell ref="A2:E2"/>
    <mergeCell ref="A4:E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7"/>
  <sheetViews>
    <sheetView tabSelected="1" workbookViewId="0">
      <selection activeCell="E50" sqref="E50"/>
    </sheetView>
  </sheetViews>
  <sheetFormatPr defaultColWidth="8.85546875" defaultRowHeight="15" x14ac:dyDescent="0.25"/>
  <cols>
    <col min="1" max="1" width="35.28515625" style="32" customWidth="1"/>
    <col min="2" max="2" width="34.28515625" style="32" customWidth="1"/>
    <col min="3" max="5" width="25.28515625" style="32" customWidth="1"/>
    <col min="6" max="10" width="16.140625" style="32" customWidth="1"/>
    <col min="11" max="16384" width="8.85546875" style="32"/>
  </cols>
  <sheetData>
    <row r="1" spans="1:10" ht="18.75" x14ac:dyDescent="0.25">
      <c r="A1" s="53"/>
      <c r="B1" s="31"/>
      <c r="C1" s="31"/>
      <c r="D1" s="33"/>
      <c r="E1" s="33"/>
    </row>
    <row r="2" spans="1:10" ht="15.75" x14ac:dyDescent="0.25">
      <c r="A2" s="108" t="s">
        <v>51</v>
      </c>
      <c r="B2" s="109"/>
      <c r="C2" s="109"/>
      <c r="D2" s="109"/>
      <c r="E2" s="109"/>
    </row>
    <row r="3" spans="1:10" ht="18.75" x14ac:dyDescent="0.25">
      <c r="A3" s="31"/>
      <c r="B3" s="31"/>
      <c r="C3" s="31"/>
      <c r="D3" s="33"/>
      <c r="E3" s="33"/>
    </row>
    <row r="4" spans="1:10" ht="25.5" x14ac:dyDescent="0.25">
      <c r="A4" s="36" t="s">
        <v>52</v>
      </c>
      <c r="B4" s="36" t="s">
        <v>21</v>
      </c>
      <c r="C4" s="36" t="s">
        <v>60</v>
      </c>
      <c r="D4" s="36" t="s">
        <v>104</v>
      </c>
      <c r="E4" s="36" t="s">
        <v>103</v>
      </c>
    </row>
    <row r="5" spans="1:10" s="39" customFormat="1" ht="11.25" x14ac:dyDescent="0.2">
      <c r="A5" s="38">
        <v>1</v>
      </c>
      <c r="B5" s="38">
        <v>2</v>
      </c>
      <c r="C5" s="38">
        <v>5</v>
      </c>
      <c r="D5" s="38">
        <v>6</v>
      </c>
      <c r="E5" s="38">
        <v>7</v>
      </c>
    </row>
    <row r="6" spans="1:10" ht="25.5" x14ac:dyDescent="0.25">
      <c r="A6" s="56" t="s">
        <v>74</v>
      </c>
      <c r="B6" s="56" t="s">
        <v>75</v>
      </c>
      <c r="C6" s="74">
        <v>3741100</v>
      </c>
      <c r="D6" s="74">
        <f>E6-C6</f>
        <v>296500</v>
      </c>
      <c r="E6" s="74">
        <v>4037600</v>
      </c>
    </row>
    <row r="7" spans="1:10" x14ac:dyDescent="0.25">
      <c r="A7" s="57" t="s">
        <v>76</v>
      </c>
      <c r="B7" s="56" t="s">
        <v>77</v>
      </c>
      <c r="C7" s="74">
        <v>3741100</v>
      </c>
      <c r="D7" s="74">
        <f t="shared" ref="D7:D57" si="0">E7-C7</f>
        <v>296500</v>
      </c>
      <c r="E7" s="74">
        <v>4037600</v>
      </c>
    </row>
    <row r="8" spans="1:10" ht="25.5" x14ac:dyDescent="0.25">
      <c r="A8" s="57" t="s">
        <v>78</v>
      </c>
      <c r="B8" s="56" t="s">
        <v>59</v>
      </c>
      <c r="C8" s="74">
        <v>3741100</v>
      </c>
      <c r="D8" s="74">
        <f t="shared" si="0"/>
        <v>296500</v>
      </c>
      <c r="E8" s="74">
        <v>4037600</v>
      </c>
    </row>
    <row r="9" spans="1:10" s="55" customFormat="1" x14ac:dyDescent="0.25">
      <c r="A9" s="59" t="s">
        <v>79</v>
      </c>
      <c r="B9" s="56" t="s">
        <v>80</v>
      </c>
      <c r="C9" s="75">
        <v>3741100</v>
      </c>
      <c r="D9" s="74">
        <f t="shared" si="0"/>
        <v>296500</v>
      </c>
      <c r="E9" s="74">
        <v>4037600</v>
      </c>
    </row>
    <row r="10" spans="1:10" ht="25.5" x14ac:dyDescent="0.25">
      <c r="A10" s="65" t="s">
        <v>82</v>
      </c>
      <c r="B10" s="56" t="s">
        <v>81</v>
      </c>
      <c r="C10" s="74">
        <v>3124500</v>
      </c>
      <c r="D10" s="74">
        <f t="shared" si="0"/>
        <v>291700</v>
      </c>
      <c r="E10" s="74">
        <v>3416200</v>
      </c>
      <c r="F10" s="79"/>
      <c r="G10" s="79"/>
      <c r="H10" s="79"/>
      <c r="I10" s="79"/>
      <c r="J10" s="79"/>
    </row>
    <row r="11" spans="1:10" x14ac:dyDescent="0.25">
      <c r="A11" s="66" t="s">
        <v>83</v>
      </c>
      <c r="B11" s="58" t="s">
        <v>38</v>
      </c>
      <c r="C11" s="77">
        <v>2642000</v>
      </c>
      <c r="D11" s="74">
        <f t="shared" si="0"/>
        <v>291750</v>
      </c>
      <c r="E11" s="78">
        <v>2933750</v>
      </c>
      <c r="F11" s="80"/>
      <c r="G11" s="80"/>
      <c r="H11" s="80"/>
      <c r="I11" s="80"/>
      <c r="J11" s="80"/>
    </row>
    <row r="12" spans="1:10" x14ac:dyDescent="0.25">
      <c r="A12" s="60" t="s">
        <v>84</v>
      </c>
      <c r="B12" s="61" t="s">
        <v>31</v>
      </c>
      <c r="C12" s="74">
        <v>2642000</v>
      </c>
      <c r="D12" s="74">
        <f t="shared" si="0"/>
        <v>291750</v>
      </c>
      <c r="E12" s="76">
        <v>2933750</v>
      </c>
    </row>
    <row r="13" spans="1:10" x14ac:dyDescent="0.25">
      <c r="A13" s="62" t="s">
        <v>85</v>
      </c>
      <c r="B13" s="61" t="s">
        <v>32</v>
      </c>
      <c r="C13" s="74">
        <v>2445900</v>
      </c>
      <c r="D13" s="74">
        <f t="shared" si="0"/>
        <v>282000</v>
      </c>
      <c r="E13" s="76">
        <v>2727900</v>
      </c>
    </row>
    <row r="14" spans="1:10" x14ac:dyDescent="0.25">
      <c r="A14" s="62" t="s">
        <v>86</v>
      </c>
      <c r="B14" s="61" t="s">
        <v>33</v>
      </c>
      <c r="C14" s="74">
        <v>192100</v>
      </c>
      <c r="D14" s="74">
        <f t="shared" si="0"/>
        <v>9700</v>
      </c>
      <c r="E14" s="76">
        <v>201800</v>
      </c>
    </row>
    <row r="15" spans="1:10" x14ac:dyDescent="0.25">
      <c r="A15" s="62" t="s">
        <v>87</v>
      </c>
      <c r="B15" s="61" t="s">
        <v>64</v>
      </c>
      <c r="C15" s="74">
        <v>4000</v>
      </c>
      <c r="D15" s="74">
        <f t="shared" si="0"/>
        <v>0</v>
      </c>
      <c r="E15" s="76">
        <v>4000</v>
      </c>
    </row>
    <row r="16" spans="1:10" x14ac:dyDescent="0.25">
      <c r="A16" s="66" t="s">
        <v>88</v>
      </c>
      <c r="B16" s="58" t="s">
        <v>39</v>
      </c>
      <c r="C16" s="77">
        <v>31500</v>
      </c>
      <c r="D16" s="74">
        <f t="shared" si="0"/>
        <v>0</v>
      </c>
      <c r="E16" s="78">
        <v>31500</v>
      </c>
      <c r="F16" s="80"/>
      <c r="G16" s="80"/>
      <c r="H16" s="80"/>
      <c r="I16" s="80"/>
      <c r="J16" s="80"/>
    </row>
    <row r="17" spans="1:10" x14ac:dyDescent="0.25">
      <c r="A17" s="60" t="s">
        <v>84</v>
      </c>
      <c r="B17" s="61" t="s">
        <v>31</v>
      </c>
      <c r="C17" s="74">
        <v>31500</v>
      </c>
      <c r="D17" s="74">
        <f t="shared" si="0"/>
        <v>0</v>
      </c>
      <c r="E17" s="76">
        <v>31500</v>
      </c>
    </row>
    <row r="18" spans="1:10" x14ac:dyDescent="0.25">
      <c r="A18" s="62" t="s">
        <v>85</v>
      </c>
      <c r="B18" s="61" t="s">
        <v>32</v>
      </c>
      <c r="C18" s="74">
        <v>0</v>
      </c>
      <c r="D18" s="74">
        <f t="shared" si="0"/>
        <v>0</v>
      </c>
      <c r="E18" s="76">
        <v>0</v>
      </c>
    </row>
    <row r="19" spans="1:10" x14ac:dyDescent="0.25">
      <c r="A19" s="62" t="s">
        <v>86</v>
      </c>
      <c r="B19" s="61" t="s">
        <v>33</v>
      </c>
      <c r="C19" s="74">
        <v>28000</v>
      </c>
      <c r="D19" s="74">
        <f t="shared" si="0"/>
        <v>0</v>
      </c>
      <c r="E19" s="76">
        <v>28000</v>
      </c>
    </row>
    <row r="20" spans="1:10" x14ac:dyDescent="0.25">
      <c r="A20" s="62" t="s">
        <v>87</v>
      </c>
      <c r="B20" s="61" t="s">
        <v>64</v>
      </c>
      <c r="C20" s="74">
        <v>3500</v>
      </c>
      <c r="D20" s="74">
        <f t="shared" si="0"/>
        <v>0</v>
      </c>
      <c r="E20" s="76">
        <v>3500</v>
      </c>
    </row>
    <row r="21" spans="1:10" x14ac:dyDescent="0.25">
      <c r="A21" s="66" t="s">
        <v>89</v>
      </c>
      <c r="B21" s="58" t="s">
        <v>53</v>
      </c>
      <c r="C21" s="77">
        <v>451000</v>
      </c>
      <c r="D21" s="74">
        <f t="shared" si="0"/>
        <v>0</v>
      </c>
      <c r="E21" s="78">
        <v>451000</v>
      </c>
      <c r="F21" s="80"/>
      <c r="G21" s="80"/>
      <c r="H21" s="80"/>
      <c r="I21" s="80"/>
      <c r="J21" s="80"/>
    </row>
    <row r="22" spans="1:10" x14ac:dyDescent="0.25">
      <c r="A22" s="60" t="s">
        <v>84</v>
      </c>
      <c r="B22" s="61" t="s">
        <v>31</v>
      </c>
      <c r="C22" s="74">
        <v>451000</v>
      </c>
      <c r="D22" s="74">
        <f t="shared" si="0"/>
        <v>0</v>
      </c>
      <c r="E22" s="76">
        <v>451000</v>
      </c>
    </row>
    <row r="23" spans="1:10" x14ac:dyDescent="0.25">
      <c r="A23" s="62" t="s">
        <v>85</v>
      </c>
      <c r="B23" s="61" t="s">
        <v>32</v>
      </c>
      <c r="C23" s="74">
        <v>75000</v>
      </c>
      <c r="D23" s="74">
        <f t="shared" si="0"/>
        <v>0</v>
      </c>
      <c r="E23" s="76">
        <v>75000</v>
      </c>
    </row>
    <row r="24" spans="1:10" x14ac:dyDescent="0.25">
      <c r="A24" s="62" t="s">
        <v>86</v>
      </c>
      <c r="B24" s="61" t="s">
        <v>33</v>
      </c>
      <c r="C24" s="74">
        <v>359500</v>
      </c>
      <c r="D24" s="74">
        <f t="shared" si="0"/>
        <v>0</v>
      </c>
      <c r="E24" s="76">
        <v>359500</v>
      </c>
    </row>
    <row r="25" spans="1:10" x14ac:dyDescent="0.25">
      <c r="A25" s="62" t="s">
        <v>87</v>
      </c>
      <c r="B25" s="61" t="s">
        <v>64</v>
      </c>
      <c r="C25" s="74">
        <v>500</v>
      </c>
      <c r="D25" s="74">
        <f t="shared" si="0"/>
        <v>0</v>
      </c>
      <c r="E25" s="76">
        <v>500</v>
      </c>
    </row>
    <row r="26" spans="1:10" ht="25.5" x14ac:dyDescent="0.25">
      <c r="A26" s="62" t="s">
        <v>90</v>
      </c>
      <c r="B26" s="61" t="s">
        <v>92</v>
      </c>
      <c r="C26" s="74">
        <v>4000</v>
      </c>
      <c r="D26" s="74">
        <f t="shared" si="0"/>
        <v>0</v>
      </c>
      <c r="E26" s="76">
        <v>4000</v>
      </c>
    </row>
    <row r="27" spans="1:10" x14ac:dyDescent="0.25">
      <c r="A27" s="62" t="s">
        <v>91</v>
      </c>
      <c r="B27" s="61" t="s">
        <v>66</v>
      </c>
      <c r="C27" s="74">
        <v>12000</v>
      </c>
      <c r="D27" s="74">
        <f t="shared" si="0"/>
        <v>0</v>
      </c>
      <c r="E27" s="76">
        <v>12000</v>
      </c>
    </row>
    <row r="28" spans="1:10" ht="25.5" x14ac:dyDescent="0.25">
      <c r="A28" s="65" t="s">
        <v>93</v>
      </c>
      <c r="B28" s="56" t="s">
        <v>94</v>
      </c>
      <c r="C28" s="74">
        <v>540800</v>
      </c>
      <c r="D28" s="74">
        <f t="shared" si="0"/>
        <v>2600</v>
      </c>
      <c r="E28" s="74">
        <v>543400</v>
      </c>
      <c r="F28" s="79"/>
      <c r="G28" s="79"/>
      <c r="H28" s="79"/>
      <c r="I28" s="79"/>
      <c r="J28" s="79"/>
    </row>
    <row r="29" spans="1:10" x14ac:dyDescent="0.25">
      <c r="A29" s="66" t="s">
        <v>83</v>
      </c>
      <c r="B29" s="58" t="s">
        <v>38</v>
      </c>
      <c r="C29" s="78">
        <v>220000</v>
      </c>
      <c r="D29" s="74">
        <f t="shared" si="0"/>
        <v>0</v>
      </c>
      <c r="E29" s="78">
        <v>220000</v>
      </c>
      <c r="F29" s="80"/>
      <c r="G29" s="80"/>
      <c r="H29" s="80"/>
      <c r="I29" s="80"/>
      <c r="J29" s="80"/>
    </row>
    <row r="30" spans="1:10" x14ac:dyDescent="0.25">
      <c r="A30" s="60" t="s">
        <v>84</v>
      </c>
      <c r="B30" s="61" t="s">
        <v>31</v>
      </c>
      <c r="C30" s="76">
        <v>220000</v>
      </c>
      <c r="D30" s="74">
        <f t="shared" si="0"/>
        <v>0</v>
      </c>
      <c r="E30" s="76">
        <v>220000</v>
      </c>
    </row>
    <row r="31" spans="1:10" x14ac:dyDescent="0.25">
      <c r="A31" s="62" t="s">
        <v>86</v>
      </c>
      <c r="B31" s="61" t="s">
        <v>33</v>
      </c>
      <c r="C31" s="76">
        <v>220000</v>
      </c>
      <c r="D31" s="74">
        <f t="shared" si="0"/>
        <v>0</v>
      </c>
      <c r="E31" s="76">
        <v>220000</v>
      </c>
    </row>
    <row r="32" spans="1:10" x14ac:dyDescent="0.25">
      <c r="A32" s="66" t="s">
        <v>88</v>
      </c>
      <c r="B32" s="58" t="s">
        <v>39</v>
      </c>
      <c r="C32" s="77">
        <v>61500</v>
      </c>
      <c r="D32" s="74">
        <f t="shared" si="0"/>
        <v>0</v>
      </c>
      <c r="E32" s="77">
        <v>61500</v>
      </c>
      <c r="F32" s="80"/>
      <c r="G32" s="80"/>
      <c r="H32" s="80"/>
      <c r="I32" s="80"/>
      <c r="J32" s="80"/>
    </row>
    <row r="33" spans="1:10" x14ac:dyDescent="0.25">
      <c r="A33" s="60" t="s">
        <v>84</v>
      </c>
      <c r="B33" s="61" t="s">
        <v>31</v>
      </c>
      <c r="C33" s="74">
        <v>61500</v>
      </c>
      <c r="D33" s="74">
        <f t="shared" si="0"/>
        <v>0</v>
      </c>
      <c r="E33" s="74">
        <v>61500</v>
      </c>
    </row>
    <row r="34" spans="1:10" x14ac:dyDescent="0.25">
      <c r="A34" s="62" t="s">
        <v>86</v>
      </c>
      <c r="B34" s="61" t="s">
        <v>33</v>
      </c>
      <c r="C34" s="74">
        <v>61500</v>
      </c>
      <c r="D34" s="74">
        <f t="shared" si="0"/>
        <v>0</v>
      </c>
      <c r="E34" s="74">
        <v>61500</v>
      </c>
    </row>
    <row r="35" spans="1:10" x14ac:dyDescent="0.25">
      <c r="A35" s="66" t="s">
        <v>89</v>
      </c>
      <c r="B35" s="58" t="s">
        <v>53</v>
      </c>
      <c r="C35" s="77">
        <v>243300</v>
      </c>
      <c r="D35" s="74">
        <f t="shared" si="0"/>
        <v>0</v>
      </c>
      <c r="E35" s="77">
        <v>243300</v>
      </c>
      <c r="F35" s="80"/>
      <c r="G35" s="80"/>
      <c r="H35" s="80"/>
      <c r="I35" s="80"/>
      <c r="J35" s="80"/>
    </row>
    <row r="36" spans="1:10" x14ac:dyDescent="0.25">
      <c r="A36" s="60" t="s">
        <v>84</v>
      </c>
      <c r="B36" s="61" t="s">
        <v>31</v>
      </c>
      <c r="C36" s="74">
        <v>243300</v>
      </c>
      <c r="D36" s="74">
        <f t="shared" si="0"/>
        <v>0</v>
      </c>
      <c r="E36" s="74">
        <v>243300</v>
      </c>
    </row>
    <row r="37" spans="1:10" x14ac:dyDescent="0.25">
      <c r="A37" s="62" t="s">
        <v>86</v>
      </c>
      <c r="B37" s="61" t="s">
        <v>33</v>
      </c>
      <c r="C37" s="74">
        <v>237900</v>
      </c>
      <c r="D37" s="74">
        <f t="shared" si="0"/>
        <v>0</v>
      </c>
      <c r="E37" s="74">
        <v>237900</v>
      </c>
    </row>
    <row r="38" spans="1:10" x14ac:dyDescent="0.25">
      <c r="A38" s="62" t="s">
        <v>87</v>
      </c>
      <c r="B38" s="61" t="s">
        <v>64</v>
      </c>
      <c r="C38" s="74">
        <v>5400</v>
      </c>
      <c r="D38" s="74">
        <f t="shared" si="0"/>
        <v>0</v>
      </c>
      <c r="E38" s="74">
        <v>5400</v>
      </c>
    </row>
    <row r="39" spans="1:10" x14ac:dyDescent="0.25">
      <c r="A39" s="66" t="s">
        <v>95</v>
      </c>
      <c r="B39" s="58" t="s">
        <v>69</v>
      </c>
      <c r="C39" s="77">
        <v>12000</v>
      </c>
      <c r="D39" s="74">
        <f t="shared" si="0"/>
        <v>0</v>
      </c>
      <c r="E39" s="77">
        <v>12000</v>
      </c>
      <c r="F39" s="80"/>
      <c r="G39" s="80"/>
      <c r="H39" s="80"/>
      <c r="I39" s="80"/>
      <c r="J39" s="80"/>
    </row>
    <row r="40" spans="1:10" x14ac:dyDescent="0.25">
      <c r="A40" s="60" t="s">
        <v>84</v>
      </c>
      <c r="B40" s="61" t="s">
        <v>31</v>
      </c>
      <c r="C40" s="74">
        <v>12000</v>
      </c>
      <c r="D40" s="74">
        <f t="shared" si="0"/>
        <v>0</v>
      </c>
      <c r="E40" s="74">
        <v>12000</v>
      </c>
    </row>
    <row r="41" spans="1:10" x14ac:dyDescent="0.25">
      <c r="A41" s="62" t="s">
        <v>86</v>
      </c>
      <c r="B41" s="61" t="s">
        <v>33</v>
      </c>
      <c r="C41" s="74">
        <v>12000</v>
      </c>
      <c r="D41" s="74">
        <f t="shared" si="0"/>
        <v>0</v>
      </c>
      <c r="E41" s="74">
        <v>12000</v>
      </c>
    </row>
    <row r="42" spans="1:10" x14ac:dyDescent="0.25">
      <c r="A42" s="66" t="s">
        <v>96</v>
      </c>
      <c r="B42" s="58" t="s">
        <v>70</v>
      </c>
      <c r="C42" s="77">
        <v>4000</v>
      </c>
      <c r="D42" s="74">
        <f t="shared" si="0"/>
        <v>36000</v>
      </c>
      <c r="E42" s="78">
        <v>40000</v>
      </c>
      <c r="F42" s="80"/>
      <c r="G42" s="80"/>
      <c r="H42" s="80"/>
      <c r="I42" s="80"/>
      <c r="J42" s="80"/>
    </row>
    <row r="43" spans="1:10" x14ac:dyDescent="0.25">
      <c r="A43" s="60" t="s">
        <v>84</v>
      </c>
      <c r="B43" s="61" t="s">
        <v>31</v>
      </c>
      <c r="C43" s="74">
        <v>4000</v>
      </c>
      <c r="D43" s="74">
        <f t="shared" si="0"/>
        <v>0</v>
      </c>
      <c r="E43" s="76">
        <v>4000</v>
      </c>
    </row>
    <row r="44" spans="1:10" x14ac:dyDescent="0.25">
      <c r="A44" s="62" t="s">
        <v>86</v>
      </c>
      <c r="B44" s="61" t="s">
        <v>33</v>
      </c>
      <c r="C44" s="74">
        <v>4000</v>
      </c>
      <c r="D44" s="74">
        <f t="shared" si="0"/>
        <v>0</v>
      </c>
      <c r="E44" s="76">
        <v>4000</v>
      </c>
    </row>
    <row r="45" spans="1:10" ht="25.5" x14ac:dyDescent="0.25">
      <c r="A45" s="65" t="s">
        <v>97</v>
      </c>
      <c r="B45" s="56" t="s">
        <v>98</v>
      </c>
      <c r="C45" s="74">
        <v>75800</v>
      </c>
      <c r="D45" s="74">
        <f t="shared" si="0"/>
        <v>4800</v>
      </c>
      <c r="E45" s="74">
        <f>E46+E54</f>
        <v>80600</v>
      </c>
      <c r="F45" s="79"/>
      <c r="G45" s="79"/>
      <c r="H45" s="79"/>
      <c r="I45" s="79"/>
      <c r="J45" s="79"/>
    </row>
    <row r="46" spans="1:10" x14ac:dyDescent="0.25">
      <c r="A46" s="66" t="s">
        <v>83</v>
      </c>
      <c r="B46" s="58" t="s">
        <v>38</v>
      </c>
      <c r="C46" s="78">
        <v>25000</v>
      </c>
      <c r="D46" s="74">
        <f t="shared" si="0"/>
        <v>4800</v>
      </c>
      <c r="E46" s="78">
        <v>29800</v>
      </c>
      <c r="F46" s="80"/>
    </row>
    <row r="47" spans="1:10" x14ac:dyDescent="0.25">
      <c r="A47" s="60" t="s">
        <v>84</v>
      </c>
      <c r="B47" s="61" t="s">
        <v>31</v>
      </c>
      <c r="C47" s="76">
        <v>16500</v>
      </c>
      <c r="D47" s="74">
        <f t="shared" si="0"/>
        <v>0</v>
      </c>
      <c r="E47" s="76">
        <v>16500</v>
      </c>
    </row>
    <row r="48" spans="1:10" x14ac:dyDescent="0.25">
      <c r="A48" s="62" t="s">
        <v>86</v>
      </c>
      <c r="B48" s="61" t="s">
        <v>33</v>
      </c>
      <c r="C48" s="76">
        <v>16500</v>
      </c>
      <c r="D48" s="74">
        <f t="shared" si="0"/>
        <v>0</v>
      </c>
      <c r="E48" s="76">
        <v>16500</v>
      </c>
    </row>
    <row r="49" spans="1:10" x14ac:dyDescent="0.25">
      <c r="A49" s="60" t="s">
        <v>100</v>
      </c>
      <c r="B49" s="61" t="s">
        <v>34</v>
      </c>
      <c r="C49" s="76">
        <v>8500</v>
      </c>
      <c r="D49" s="74">
        <f t="shared" si="0"/>
        <v>4800</v>
      </c>
      <c r="E49" s="76">
        <v>13300</v>
      </c>
    </row>
    <row r="50" spans="1:10" ht="25.5" x14ac:dyDescent="0.25">
      <c r="A50" s="62" t="s">
        <v>99</v>
      </c>
      <c r="B50" s="61" t="s">
        <v>101</v>
      </c>
      <c r="C50" s="76">
        <v>8500</v>
      </c>
      <c r="D50" s="74">
        <f t="shared" si="0"/>
        <v>4800</v>
      </c>
      <c r="E50" s="76">
        <v>13300</v>
      </c>
    </row>
    <row r="51" spans="1:10" x14ac:dyDescent="0.25">
      <c r="A51" s="66" t="s">
        <v>88</v>
      </c>
      <c r="B51" s="58" t="s">
        <v>39</v>
      </c>
      <c r="C51" s="77">
        <v>0</v>
      </c>
      <c r="D51" s="74">
        <f t="shared" si="0"/>
        <v>0</v>
      </c>
      <c r="E51" s="77">
        <v>0</v>
      </c>
    </row>
    <row r="52" spans="1:10" x14ac:dyDescent="0.25">
      <c r="A52" s="60" t="s">
        <v>100</v>
      </c>
      <c r="B52" s="61" t="s">
        <v>34</v>
      </c>
      <c r="C52" s="74">
        <v>0</v>
      </c>
      <c r="D52" s="74">
        <f t="shared" si="0"/>
        <v>0</v>
      </c>
      <c r="E52" s="74">
        <v>0</v>
      </c>
    </row>
    <row r="53" spans="1:10" ht="25.5" x14ac:dyDescent="0.25">
      <c r="A53" s="62" t="s">
        <v>99</v>
      </c>
      <c r="B53" s="61" t="s">
        <v>101</v>
      </c>
      <c r="C53" s="74">
        <v>0</v>
      </c>
      <c r="D53" s="74">
        <f t="shared" si="0"/>
        <v>0</v>
      </c>
      <c r="E53" s="74">
        <v>0</v>
      </c>
    </row>
    <row r="54" spans="1:10" x14ac:dyDescent="0.25">
      <c r="A54" s="66" t="s">
        <v>89</v>
      </c>
      <c r="B54" s="58" t="s">
        <v>53</v>
      </c>
      <c r="C54" s="77">
        <v>50800</v>
      </c>
      <c r="D54" s="74">
        <f t="shared" si="0"/>
        <v>0</v>
      </c>
      <c r="E54" s="77">
        <v>50800</v>
      </c>
      <c r="F54" s="80"/>
      <c r="G54" s="80"/>
      <c r="H54" s="80"/>
      <c r="I54" s="80"/>
      <c r="J54" s="80"/>
    </row>
    <row r="55" spans="1:10" x14ac:dyDescent="0.25">
      <c r="A55" s="60" t="s">
        <v>100</v>
      </c>
      <c r="B55" s="61" t="s">
        <v>34</v>
      </c>
      <c r="C55" s="74">
        <v>50800</v>
      </c>
      <c r="D55" s="74">
        <f t="shared" si="0"/>
        <v>0</v>
      </c>
      <c r="E55" s="74">
        <v>50800</v>
      </c>
    </row>
    <row r="56" spans="1:10" ht="25.5" x14ac:dyDescent="0.25">
      <c r="A56" s="62" t="s">
        <v>102</v>
      </c>
      <c r="B56" s="61" t="s">
        <v>35</v>
      </c>
      <c r="C56" s="74">
        <v>0</v>
      </c>
      <c r="D56" s="74">
        <f t="shared" si="0"/>
        <v>0</v>
      </c>
      <c r="E56" s="74">
        <v>0</v>
      </c>
    </row>
    <row r="57" spans="1:10" x14ac:dyDescent="0.25">
      <c r="A57" s="62" t="s">
        <v>99</v>
      </c>
      <c r="B57" s="61" t="s">
        <v>64</v>
      </c>
      <c r="C57" s="74">
        <v>50800</v>
      </c>
      <c r="D57" s="74">
        <f t="shared" si="0"/>
        <v>0</v>
      </c>
      <c r="E57" s="74">
        <v>50800</v>
      </c>
    </row>
  </sheetData>
  <mergeCells count="1">
    <mergeCell ref="A2:E2"/>
  </mergeCells>
  <phoneticPr fontId="24" type="noConversion"/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financiranja'!Print_Area</vt:lpstr>
      <vt:lpstr>' Račun prihoda i rashoda'!Print_Area</vt:lpstr>
      <vt:lpstr>' Sažetak'!Print_Area</vt:lpstr>
      <vt:lpstr>'Posebni dio'!Print_Area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2025-06-25T15:02:24Z</dcterms:modified>
</cp:coreProperties>
</file>