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2419Z\OneDrive\Radna površina\OBRASCI\OBRASCI\2025\FINANCIJSKI IZVJEŠTAJI I PLANOVI 2025\POLUGODIŠNJE IZVRŠENJE\"/>
    </mc:Choice>
  </mc:AlternateContent>
  <xr:revisionPtr revIDLastSave="0" documentId="13_ncr:1_{7CD8322B-A47E-4CD6-B3E4-4D733A6680A2}" xr6:coauthVersionLast="47" xr6:coauthVersionMax="47" xr10:uidLastSave="{00000000-0000-0000-0000-000000000000}"/>
  <bookViews>
    <workbookView xWindow="-120" yWindow="-120" windowWidth="29040" windowHeight="15840" firstSheet="2" activeTab="6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1" r:id="rId7"/>
  </sheets>
  <definedNames>
    <definedName name="_xlnm.Print_Area" localSheetId="1">' Račun prihoda i rashoda'!$A$1:$H$113</definedName>
    <definedName name="_xlnm.Print_Area" localSheetId="6">'Posebni dio'!$A$1:$F$181</definedName>
    <definedName name="_xlnm.Print_Area" localSheetId="0">SAŽETAK!$A$1:$K$26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" i="3" l="1"/>
  <c r="J42" i="3"/>
  <c r="E6" i="5"/>
  <c r="F78" i="11" l="1"/>
  <c r="F77" i="11"/>
  <c r="F76" i="11"/>
  <c r="G6" i="8"/>
  <c r="F6" i="8"/>
  <c r="B6" i="5"/>
  <c r="J47" i="3"/>
  <c r="K47" i="3"/>
  <c r="I11" i="3"/>
  <c r="G11" i="3"/>
  <c r="H11" i="3"/>
  <c r="F11" i="3"/>
  <c r="G19" i="5"/>
  <c r="F7" i="11"/>
  <c r="F8" i="11"/>
  <c r="F9" i="11"/>
  <c r="F10" i="11"/>
  <c r="F11" i="11"/>
  <c r="F12" i="11"/>
  <c r="F13" i="11"/>
  <c r="F14" i="11"/>
  <c r="F16" i="11"/>
  <c r="F17" i="11"/>
  <c r="F18" i="11"/>
  <c r="F19" i="11"/>
  <c r="F20" i="11"/>
  <c r="F21" i="11"/>
  <c r="F22" i="11"/>
  <c r="F23" i="11"/>
  <c r="F24" i="11"/>
  <c r="F26" i="11"/>
  <c r="F27" i="11"/>
  <c r="F28" i="11"/>
  <c r="F30" i="11"/>
  <c r="F31" i="11"/>
  <c r="F32" i="11"/>
  <c r="F33" i="11"/>
  <c r="F34" i="11"/>
  <c r="F36" i="11"/>
  <c r="F37" i="11"/>
  <c r="F38" i="11"/>
  <c r="F39" i="11"/>
  <c r="F40" i="11"/>
  <c r="F43" i="11"/>
  <c r="F46" i="11"/>
  <c r="F49" i="11"/>
  <c r="F51" i="11"/>
  <c r="F52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79" i="11"/>
  <c r="F80" i="11"/>
  <c r="F83" i="11"/>
  <c r="F85" i="11"/>
  <c r="F90" i="11"/>
  <c r="F91" i="11"/>
  <c r="F92" i="11"/>
  <c r="F93" i="11"/>
  <c r="F94" i="11"/>
  <c r="F96" i="11"/>
  <c r="F98" i="11"/>
  <c r="F103" i="11"/>
  <c r="F105" i="11"/>
  <c r="F108" i="11"/>
  <c r="F110" i="11"/>
  <c r="F112" i="11"/>
  <c r="F113" i="11"/>
  <c r="F114" i="11"/>
  <c r="F115" i="11"/>
  <c r="F116" i="11"/>
  <c r="F117" i="11"/>
  <c r="F118" i="11"/>
  <c r="F119" i="11"/>
  <c r="F121" i="11"/>
  <c r="F126" i="11"/>
  <c r="F127" i="11"/>
  <c r="F128" i="11"/>
  <c r="F129" i="11"/>
  <c r="F130" i="11"/>
  <c r="F131" i="11"/>
  <c r="F132" i="11"/>
  <c r="F134" i="11"/>
  <c r="F141" i="11"/>
  <c r="F143" i="11"/>
  <c r="F144" i="11"/>
  <c r="F145" i="11"/>
  <c r="F146" i="11"/>
  <c r="F147" i="11"/>
  <c r="F148" i="11"/>
  <c r="F151" i="11"/>
  <c r="F153" i="11"/>
  <c r="F155" i="11"/>
  <c r="F156" i="11"/>
  <c r="F160" i="11"/>
  <c r="F161" i="11"/>
  <c r="F162" i="11"/>
  <c r="F163" i="11"/>
  <c r="F164" i="11"/>
  <c r="F165" i="11"/>
  <c r="F166" i="11"/>
  <c r="F171" i="11"/>
  <c r="F172" i="11"/>
  <c r="F173" i="11"/>
  <c r="F174" i="11"/>
  <c r="F175" i="11"/>
  <c r="F176" i="11"/>
  <c r="F179" i="11"/>
  <c r="F6" i="11"/>
  <c r="F7" i="8"/>
  <c r="G7" i="8"/>
  <c r="F8" i="8"/>
  <c r="G8" i="8"/>
  <c r="F7" i="5" l="1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F15" i="5"/>
  <c r="G15" i="5"/>
  <c r="F16" i="5"/>
  <c r="G16" i="5"/>
  <c r="F17" i="5"/>
  <c r="F18" i="5"/>
  <c r="F19" i="5"/>
  <c r="F20" i="5"/>
  <c r="G20" i="5"/>
  <c r="F21" i="5"/>
  <c r="G21" i="5"/>
  <c r="F22" i="5"/>
  <c r="G22" i="5"/>
  <c r="F23" i="5"/>
  <c r="G23" i="5"/>
  <c r="F24" i="5"/>
  <c r="G24" i="5"/>
  <c r="F25" i="5"/>
  <c r="G25" i="5"/>
  <c r="F26" i="5"/>
  <c r="G26" i="5"/>
  <c r="F27" i="5"/>
  <c r="G27" i="5"/>
  <c r="F28" i="5"/>
  <c r="G28" i="5"/>
  <c r="F29" i="5"/>
  <c r="G29" i="5"/>
  <c r="J13" i="3" l="1"/>
  <c r="K13" i="3"/>
  <c r="J14" i="3"/>
  <c r="K14" i="3"/>
  <c r="J15" i="3"/>
  <c r="J16" i="3"/>
  <c r="J17" i="3"/>
  <c r="J19" i="3"/>
  <c r="K19" i="3"/>
  <c r="J20" i="3"/>
  <c r="K20" i="3"/>
  <c r="J21" i="3"/>
  <c r="K21" i="3"/>
  <c r="J22" i="3"/>
  <c r="K22" i="3"/>
  <c r="J23" i="3"/>
  <c r="K23" i="3"/>
  <c r="J24" i="3"/>
  <c r="K24" i="3"/>
  <c r="J25" i="3"/>
  <c r="K25" i="3"/>
  <c r="J26" i="3"/>
  <c r="K26" i="3"/>
  <c r="K27" i="3"/>
  <c r="K28" i="3"/>
  <c r="K29" i="3"/>
  <c r="K30" i="3"/>
  <c r="J34" i="3"/>
  <c r="J35" i="3"/>
  <c r="J36" i="3"/>
  <c r="J37" i="3"/>
  <c r="J10" i="3"/>
  <c r="K10" i="3"/>
  <c r="J11" i="3"/>
  <c r="K11" i="3"/>
  <c r="F6" i="5" l="1"/>
  <c r="G6" i="5"/>
  <c r="J43" i="3"/>
  <c r="K43" i="3"/>
  <c r="J44" i="3"/>
  <c r="K44" i="3"/>
  <c r="J45" i="3"/>
  <c r="K45" i="3"/>
  <c r="J46" i="3"/>
  <c r="K46" i="3"/>
  <c r="J48" i="3"/>
  <c r="K48" i="3"/>
  <c r="J49" i="3"/>
  <c r="K49" i="3"/>
  <c r="J50" i="3"/>
  <c r="K50" i="3"/>
  <c r="J51" i="3"/>
  <c r="K51" i="3"/>
  <c r="J52" i="3"/>
  <c r="K52" i="3"/>
  <c r="J53" i="3"/>
  <c r="K53" i="3"/>
  <c r="J54" i="3"/>
  <c r="K54" i="3"/>
  <c r="J55" i="3"/>
  <c r="K55" i="3"/>
  <c r="J56" i="3"/>
  <c r="K56" i="3"/>
  <c r="J57" i="3"/>
  <c r="K57" i="3"/>
  <c r="J58" i="3"/>
  <c r="K58" i="3"/>
  <c r="J59" i="3"/>
  <c r="K59" i="3"/>
  <c r="J60" i="3"/>
  <c r="K60" i="3"/>
  <c r="J61" i="3"/>
  <c r="K61" i="3"/>
  <c r="J62" i="3"/>
  <c r="K62" i="3"/>
  <c r="J64" i="3"/>
  <c r="K64" i="3"/>
  <c r="J65" i="3"/>
  <c r="K65" i="3"/>
  <c r="J66" i="3"/>
  <c r="K66" i="3"/>
  <c r="J67" i="3"/>
  <c r="K67" i="3"/>
  <c r="J68" i="3"/>
  <c r="K68" i="3"/>
  <c r="J69" i="3"/>
  <c r="K69" i="3"/>
  <c r="J70" i="3"/>
  <c r="K70" i="3"/>
  <c r="J71" i="3"/>
  <c r="K71" i="3"/>
  <c r="J72" i="3"/>
  <c r="K72" i="3"/>
  <c r="J73" i="3"/>
  <c r="K73" i="3"/>
  <c r="J74" i="3"/>
  <c r="K74" i="3"/>
  <c r="J75" i="3"/>
  <c r="K75" i="3"/>
  <c r="J76" i="3"/>
  <c r="K76" i="3"/>
  <c r="J77" i="3"/>
  <c r="K77" i="3"/>
  <c r="J78" i="3"/>
  <c r="K78" i="3"/>
  <c r="J79" i="3"/>
  <c r="K79" i="3"/>
  <c r="J80" i="3"/>
  <c r="K80" i="3"/>
  <c r="J81" i="3"/>
  <c r="K81" i="3"/>
  <c r="J82" i="3"/>
  <c r="K82" i="3"/>
  <c r="J83" i="3"/>
  <c r="K83" i="3"/>
  <c r="J84" i="3"/>
  <c r="K84" i="3"/>
  <c r="J85" i="3"/>
  <c r="K85" i="3"/>
  <c r="J86" i="3"/>
  <c r="K86" i="3"/>
  <c r="J87" i="3"/>
  <c r="J89" i="3"/>
  <c r="K89" i="3"/>
  <c r="J90" i="3"/>
  <c r="K90" i="3"/>
  <c r="J91" i="3"/>
  <c r="K91" i="3"/>
  <c r="J92" i="3"/>
  <c r="K92" i="3"/>
  <c r="J93" i="3"/>
  <c r="K93" i="3"/>
  <c r="J94" i="3"/>
  <c r="K94" i="3"/>
  <c r="J95" i="3"/>
  <c r="K95" i="3"/>
  <c r="K96" i="3"/>
  <c r="K97" i="3"/>
  <c r="K99" i="3"/>
  <c r="J101" i="3"/>
  <c r="K101" i="3"/>
  <c r="J104" i="3"/>
  <c r="K104" i="3"/>
  <c r="J105" i="3"/>
  <c r="K105" i="3"/>
  <c r="J106" i="3"/>
  <c r="K107" i="3"/>
  <c r="J108" i="3"/>
  <c r="K108" i="3"/>
  <c r="K109" i="3"/>
  <c r="K110" i="3"/>
  <c r="K111" i="3"/>
  <c r="K112" i="3"/>
  <c r="K12" i="3"/>
  <c r="J12" i="3"/>
  <c r="K10" i="1" l="1"/>
  <c r="G23" i="1" l="1"/>
  <c r="H23" i="1"/>
  <c r="I23" i="1"/>
  <c r="F23" i="1"/>
  <c r="G15" i="1"/>
  <c r="H15" i="1"/>
  <c r="I15" i="1"/>
  <c r="F15" i="1"/>
  <c r="G12" i="1"/>
  <c r="H12" i="1"/>
  <c r="I12" i="1"/>
  <c r="F12" i="1"/>
  <c r="F16" i="1" s="1"/>
  <c r="K24" i="1"/>
  <c r="J25" i="1"/>
  <c r="K14" i="1"/>
  <c r="K13" i="1"/>
  <c r="J14" i="1"/>
  <c r="J13" i="1"/>
  <c r="J11" i="1"/>
  <c r="J10" i="1"/>
  <c r="G16" i="1" l="1"/>
  <c r="G26" i="1" s="1"/>
  <c r="H16" i="1"/>
  <c r="H26" i="1" s="1"/>
  <c r="K12" i="1"/>
  <c r="K15" i="1"/>
  <c r="J15" i="1"/>
  <c r="I16" i="1"/>
  <c r="I26" i="1" s="1"/>
  <c r="J12" i="1"/>
  <c r="K16" i="1" l="1"/>
  <c r="J16" i="1"/>
  <c r="K26" i="1" l="1"/>
  <c r="J26" i="1"/>
</calcChain>
</file>

<file path=xl/sharedStrings.xml><?xml version="1.0" encoding="utf-8"?>
<sst xmlns="http://schemas.openxmlformats.org/spreadsheetml/2006/main" count="613" uniqueCount="246">
  <si>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</si>
  <si>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</si>
  <si>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</si>
  <si>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</si>
  <si>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</si>
  <si>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</si>
  <si>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</si>
  <si>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</si>
  <si>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</si>
  <si>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</si>
  <si>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</si>
  <si>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</si>
  <si>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</si>
  <si>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</si>
  <si>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Pomoći iz inozemstva i od subjekata unutar općeg proračuna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</si>
  <si>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</si>
  <si>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</si>
  <si>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</si>
  <si>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</si>
  <si>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3 Vlastiti prihodi</t>
  </si>
  <si>
    <t>31 Vlastiti prihodi</t>
  </si>
  <si>
    <t>Prihodi od prodaje nefinancijske imovine</t>
  </si>
  <si>
    <t>Prihodi od prodaje proizvedene dugotrajne imovine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</si>
  <si>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</si>
  <si>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</si>
  <si>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</si>
  <si>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</si>
  <si>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</si>
  <si>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</si>
  <si>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</si>
  <si>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</si>
  <si>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Stambeni objekti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</si>
  <si>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</si>
  <si>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</si>
  <si>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</si>
  <si>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</si>
  <si>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</si>
  <si>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</si>
  <si>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</si>
  <si>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</si>
  <si>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</si>
  <si>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</si>
  <si>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</si>
  <si>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5=4/3*100</t>
  </si>
  <si>
    <t>UKUPNO PRIMICI</t>
  </si>
  <si>
    <t xml:space="preserve">UKUPNO IZDACI 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</si>
  <si>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</si>
  <si>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</si>
  <si>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</si>
  <si>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</si>
  <si>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</si>
  <si>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</si>
  <si>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</si>
  <si>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</si>
  <si>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</si>
  <si>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</si>
  <si>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</si>
  <si>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>SAŽETAK RAČUNA PRIHODA I RASHODA</t>
  </si>
  <si>
    <t>Napomena:  Iznosi u stupcu "OSTVARENJE/IZVRŠENJE N-1." preračunavaju se iz kuna u eure prema fiksnom tečaju konverzije (1 EUR=7,53450 kuna) i po pravilima za preračunavanje i zaokruživanje.</t>
  </si>
  <si>
    <t>Napomena : Iznosi u stupcima "OSTVARENJE/IZVRŠENJE N-1." i "OSTVARENJE/IZVRŠENJE N." iskazuju se na dvije decimale.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</si>
  <si>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</si>
  <si>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</si>
  <si>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</si>
  <si>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 xml:space="preserve">GRADSKO SATIRIČKO KAZALIŠTE KEREMPUH									</t>
  </si>
  <si>
    <t>ŠIFRA</t>
  </si>
  <si>
    <t>NAZIV</t>
  </si>
  <si>
    <t>RAZDJEL 024</t>
  </si>
  <si>
    <t>GRADSKI URED ZA KULTURU I CIVILNO DRUŠTVO</t>
  </si>
  <si>
    <t>GLAVA/RKP 02402</t>
  </si>
  <si>
    <t>USTANOVE U KULTURI</t>
  </si>
  <si>
    <t>PRORAČUNSKI KORISNIK 0240226129</t>
  </si>
  <si>
    <t>GRADSKO SATIRIČKO KAZALIŠTE KEREMPUH</t>
  </si>
  <si>
    <t>PROGRAM A022124</t>
  </si>
  <si>
    <t>JAVNA UPRAVA I ADMINISTRACIJA</t>
  </si>
  <si>
    <t>Aktivnost A022124A212401</t>
  </si>
  <si>
    <t>REDOVNA DJELATNOST PRORAČUNSKIH KORISNIK</t>
  </si>
  <si>
    <t>Izvor 1.1.</t>
  </si>
  <si>
    <t>Opći prihodi i primici</t>
  </si>
  <si>
    <t>Skupina 31</t>
  </si>
  <si>
    <t>Skupina 32</t>
  </si>
  <si>
    <t>Skupina 34</t>
  </si>
  <si>
    <t>Financijski rashodi</t>
  </si>
  <si>
    <t>Izvor 3.1.</t>
  </si>
  <si>
    <t>Vlastiti prihodi</t>
  </si>
  <si>
    <t>Izvor 4.3.</t>
  </si>
  <si>
    <t>Ostali prihodi za posebne namjene</t>
  </si>
  <si>
    <t>Skupina 37</t>
  </si>
  <si>
    <t>Skupina 38</t>
  </si>
  <si>
    <t>Ostali rashodi</t>
  </si>
  <si>
    <t>Aktivnost A022124A212402</t>
  </si>
  <si>
    <t>PROGRAMSKA DJELATNOST JAVNIH USTANOVA</t>
  </si>
  <si>
    <t>Izvor 5.2.</t>
  </si>
  <si>
    <t>Pomoći iz drugih proračuna</t>
  </si>
  <si>
    <t>Izvor 6.1.</t>
  </si>
  <si>
    <t>Donacije</t>
  </si>
  <si>
    <t>Aktivnost A022124K212401</t>
  </si>
  <si>
    <t>ODRŽAVANJE I OPREMANJE USTANOVA U KULTURI</t>
  </si>
  <si>
    <t>Skupina 42</t>
  </si>
  <si>
    <t>Rashodi za nabavu proizvedene dugotrajne imovine</t>
  </si>
  <si>
    <t>Skupina 41</t>
  </si>
  <si>
    <t xml:space="preserve"> IZVRŠENJE 
2024. </t>
  </si>
  <si>
    <t>Pomoći proračunskim korisnicima iz proračuna koji im nije nadležan</t>
  </si>
  <si>
    <t>Tekuće pomoći proračunskim korisnicima iz proračuna koji im nije nadležan</t>
  </si>
  <si>
    <t>Prihodi od imovine</t>
  </si>
  <si>
    <t>Prihodi od financijske imovine</t>
  </si>
  <si>
    <t>Kamate na oročena sredstva i depozite po viđenju</t>
  </si>
  <si>
    <t>Prihodi od upravnih i administrativnih pristojbi, pristojbi po posebnim propisima i naknada</t>
  </si>
  <si>
    <t>Prihodi po posebnim propisima</t>
  </si>
  <si>
    <t>Ostali nespomenuti prihodi</t>
  </si>
  <si>
    <t>Prihodi od pruženih usluga</t>
  </si>
  <si>
    <t>Donacije od pravnih i fizičkih osoba izvan općeg proračuna i povrat donacija po protestiranim jamst</t>
  </si>
  <si>
    <t>Tekuće donacije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</si>
  <si>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</si>
  <si>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</si>
  <si>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</si>
  <si>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</si>
  <si>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Ostali rashodi za zaposlene</t>
  </si>
  <si>
    <t>Doprinosi na plaće</t>
  </si>
  <si>
    <t>Doprinosi za obvezno zdravstveno osiguranje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</si>
  <si>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</si>
  <si>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</si>
  <si>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</si>
  <si>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</si>
  <si>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</si>
  <si>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</si>
  <si>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</si>
  <si>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</si>
  <si>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</si>
  <si>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</si>
  <si>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</si>
  <si>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</si>
  <si>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</si>
  <si>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</si>
  <si>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Ostale usluge</t>
  </si>
  <si>
    <t>Računalne usluge</t>
  </si>
  <si>
    <t>Intelektualne i osobne usluge</t>
  </si>
  <si>
    <t>Zdravstvene i veterinarske usluge</t>
  </si>
  <si>
    <t>Zakupnine i najamnine</t>
  </si>
  <si>
    <t>Komunalne usluge</t>
  </si>
  <si>
    <t>Naknade troškova osobama izvan radnog odnosa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</si>
  <si>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</si>
  <si>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</si>
  <si>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</si>
  <si>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</si>
  <si>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</si>
  <si>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</si>
  <si>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Ostali financijski rashodi</t>
  </si>
  <si>
    <t>Bankarske usluge i usluge platnog prometa</t>
  </si>
  <si>
    <t>Negativne tečajne razlike i razlike zbog primjene valutne klauzule</t>
  </si>
  <si>
    <t>Zatezne kamate</t>
  </si>
  <si>
    <t>Naknade građanima i kućanstvima na temelju osiguranja i druge naknade</t>
  </si>
  <si>
    <t>Ostale naknade građanima i kućanstvima iz proračuna</t>
  </si>
  <si>
    <t>Naknade građanima i kućanstvima u novcu</t>
  </si>
  <si>
    <t>Tekuće donacije u novcu</t>
  </si>
  <si>
    <t>Nematerijalna imovina</t>
  </si>
  <si>
    <t>Licence</t>
  </si>
  <si>
    <t>Ostala prava</t>
  </si>
  <si>
    <t>Ostala nematerijalna imovina</t>
  </si>
  <si>
    <t>Građevinski objekti</t>
  </si>
  <si>
    <t>Postrojenja i oprema</t>
  </si>
  <si>
    <t>Uredska oprema i namještaj</t>
  </si>
  <si>
    <t>Komunikacijska oprema</t>
  </si>
  <si>
    <t>Oprema za održavanje i zaštitu</t>
  </si>
  <si>
    <t>Instrumenti, uređaji i strojevi</t>
  </si>
  <si>
    <t>Sportska i glazbena oprema</t>
  </si>
  <si>
    <t>Uređaji, strojevi i oprema za ostale namjene</t>
  </si>
  <si>
    <t>Nematerijalna proizvedena imovina</t>
  </si>
  <si>
    <t>Ulaganja u računalne programe</t>
  </si>
  <si>
    <t>Ostala nematerijalna proizvedena imovina</t>
  </si>
  <si>
    <t>Prihodi od pozitivnih tečajnih razlika i razlika zbog primjene valutne klauzule</t>
  </si>
  <si>
    <t>Prihodi od prodaje postrojenja i opreme</t>
  </si>
  <si>
    <t>kazne, upravne mjere i ostali prihodi</t>
  </si>
  <si>
    <t>Ostali prihodi</t>
  </si>
  <si>
    <t>4 Prihodi za posebne namjene</t>
  </si>
  <si>
    <t>43 Ostali prihodi za posebne namjene</t>
  </si>
  <si>
    <t>5 Pomoći</t>
  </si>
  <si>
    <t>6 Donacije</t>
  </si>
  <si>
    <t>61 Donacije</t>
  </si>
  <si>
    <t>71 Prihodi od prodaje ili zamjene nefinancijske imovine</t>
  </si>
  <si>
    <t>7 Prihodi od prodaje ili zamjene nefinancijske imovine</t>
  </si>
  <si>
    <t>52 Pomoći iz drugih proračuna</t>
  </si>
  <si>
    <t>01 Rekreacija, kultura i religija</t>
  </si>
  <si>
    <t>011 Služba kulture</t>
  </si>
  <si>
    <t>Odjeljak 3114</t>
  </si>
  <si>
    <t>Odjeljak 3121</t>
  </si>
  <si>
    <t>Odjeljak 3132</t>
  </si>
  <si>
    <t>Plaće za posebne uvijete rada</t>
  </si>
  <si>
    <t>Odjeljak 3111</t>
  </si>
  <si>
    <t>Odjeljak 3212</t>
  </si>
  <si>
    <t>Odjeljak 3213</t>
  </si>
  <si>
    <t>Odjeljak 3214</t>
  </si>
  <si>
    <t>Odjeljak 3221</t>
  </si>
  <si>
    <t>Odjeljak 3222</t>
  </si>
  <si>
    <t>Odjeljak 3223</t>
  </si>
  <si>
    <t>Odjeljak 3224</t>
  </si>
  <si>
    <t>Odjeljak 3225</t>
  </si>
  <si>
    <t>Odjeljak 3227</t>
  </si>
  <si>
    <t>Odjeljak 3231</t>
  </si>
  <si>
    <t>Odjeljak 3232</t>
  </si>
  <si>
    <t>Odjeljak 3233</t>
  </si>
  <si>
    <t>Odjeljak 3234</t>
  </si>
  <si>
    <t>Odjeljak 3235</t>
  </si>
  <si>
    <t>Odjeljak 3236</t>
  </si>
  <si>
    <t>Odjeljak 3237</t>
  </si>
  <si>
    <t>Odjeljak 3238</t>
  </si>
  <si>
    <t>Odjeljak 3291</t>
  </si>
  <si>
    <t>Odjeljak 3292</t>
  </si>
  <si>
    <t>Odjeljak 3293</t>
  </si>
  <si>
    <t>Odjeljak 3294</t>
  </si>
  <si>
    <t>Odjeljak 3295</t>
  </si>
  <si>
    <t>Odjeljak 3299</t>
  </si>
  <si>
    <t>Odjeljak 3431</t>
  </si>
  <si>
    <t>Odjeljak 3239</t>
  </si>
  <si>
    <t>Odjeljak 3241</t>
  </si>
  <si>
    <t>Odjeljak 3211</t>
  </si>
  <si>
    <t>Odjeljak 3432</t>
  </si>
  <si>
    <t>Odjeljak 3811</t>
  </si>
  <si>
    <t>Odjeljak 4221</t>
  </si>
  <si>
    <t>Odjeljak 4223</t>
  </si>
  <si>
    <t>Odjeljak 4225</t>
  </si>
  <si>
    <t>Odjeljak 4226</t>
  </si>
  <si>
    <t>Odjeljak 4262</t>
  </si>
  <si>
    <t>Odjeljak 4264</t>
  </si>
  <si>
    <t>Odjeljak 4227</t>
  </si>
  <si>
    <t>Odjeljak 4123</t>
  </si>
  <si>
    <t>Odjeljak 4124</t>
  </si>
  <si>
    <t>Odjeljak 4126</t>
  </si>
  <si>
    <t>Odjeljak 4222</t>
  </si>
  <si>
    <t>Prihodi od prodaje ili zamj. nef. imovine i nakn. os</t>
  </si>
  <si>
    <t>Odjeljak 4211</t>
  </si>
  <si>
    <t>Izvor 1.</t>
  </si>
  <si>
    <t>Izvor 3.</t>
  </si>
  <si>
    <t>Izvor 4.</t>
  </si>
  <si>
    <t>Izvor 7.</t>
  </si>
  <si>
    <t>Izvor 5.</t>
  </si>
  <si>
    <t>Izvor 6.</t>
  </si>
  <si>
    <t>Izvor 7.1.</t>
  </si>
  <si>
    <t>IZVRŠENJE 
 06 2024.</t>
  </si>
  <si>
    <t>IZVORNI PLAN 2025</t>
  </si>
  <si>
    <t>TEKUĆI PLAN 2025.*</t>
  </si>
  <si>
    <t>IZVRŠENJE 
06 2026.</t>
  </si>
  <si>
    <t>IZVORNI PLAN 2025.*</t>
  </si>
  <si>
    <t>Plaće za posebne uvjete rada</t>
  </si>
  <si>
    <t>Rashodi za donacije, kazne, naknade šteta i kapitalne pomoći</t>
  </si>
  <si>
    <t>Odjeljak 3433</t>
  </si>
  <si>
    <t>Odjeljak 3721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</si>
</sst>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n_-;\-* #,##0.00\ _k_n_-;_-* &quot;-&quot;??\ _k_n_-;_-@_-"/>
    <numFmt numFmtId="165" formatCode="_-* #,##0.00\ [$€-41A]_-;\-* #,##0.00\ [$€-41A]_-;_-* &quot;-&quot;??\ [$€-41A]_-;_-@_-"/>
  </numFmts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i/>
      <sz val="10"/>
      <color indexed="8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43" fontId="16" fillId="0" borderId="0" applyFont="0" applyFill="0" applyBorder="0" applyAlignment="0" applyProtection="0"/>
    <xf numFmtId="0" fontId="16" fillId="0" borderId="0"/>
    <xf numFmtId="43" fontId="25" fillId="0" borderId="0" applyFont="0" applyFill="0" applyBorder="0" applyAlignment="0" applyProtection="0"/>
    <xf numFmtId="0" fontId="25" fillId="0" borderId="0"/>
  </cellStyleXfs>
  <cellXfs count="144">
    <xf numFmtId="0" fontId="0" fillId="0" borderId="0" xfId="0"/>
    <xf numFmtId="0" fontId="3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8" fillId="2" borderId="3" xfId="0" quotePrefix="1" applyFont="1" applyFill="1" applyBorder="1" applyAlignment="1">
      <alignment horizontal="left" vertical="center"/>
    </xf>
    <xf numFmtId="3" fontId="5" fillId="3" borderId="3" xfId="0" applyNumberFormat="1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 wrapText="1"/>
    </xf>
    <xf numFmtId="3" fontId="5" fillId="3" borderId="3" xfId="0" applyNumberFormat="1" applyFont="1" applyFill="1" applyBorder="1" applyAlignment="1">
      <alignment horizontal="right" wrapText="1"/>
    </xf>
    <xf numFmtId="0" fontId="8" fillId="3" borderId="1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wrapText="1" indent="1"/>
    </xf>
    <xf numFmtId="0" fontId="6" fillId="2" borderId="3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/>
    </xf>
    <xf numFmtId="0" fontId="5" fillId="3" borderId="3" xfId="0" quotePrefix="1" applyFont="1" applyFill="1" applyBorder="1" applyAlignment="1">
      <alignment horizontal="left" wrapText="1"/>
    </xf>
    <xf numFmtId="0" fontId="5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4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6" fillId="3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43" fontId="3" fillId="2" borderId="3" xfId="2" applyFont="1" applyFill="1" applyBorder="1" applyAlignment="1">
      <alignment horizontal="right"/>
    </xf>
    <xf numFmtId="43" fontId="0" fillId="0" borderId="3" xfId="2" applyFont="1" applyBorder="1"/>
    <xf numFmtId="0" fontId="17" fillId="0" borderId="0" xfId="3" applyFont="1" applyAlignment="1">
      <alignment horizontal="left" vertical="center"/>
    </xf>
    <xf numFmtId="0" fontId="18" fillId="0" borderId="0" xfId="3" applyFont="1" applyAlignment="1">
      <alignment horizontal="center" vertical="center" wrapText="1"/>
    </xf>
    <xf numFmtId="0" fontId="19" fillId="0" borderId="0" xfId="3" applyFont="1" applyAlignment="1">
      <alignment vertical="center" wrapText="1"/>
    </xf>
    <xf numFmtId="0" fontId="20" fillId="0" borderId="0" xfId="3" applyFont="1"/>
    <xf numFmtId="0" fontId="22" fillId="3" borderId="3" xfId="3" applyFont="1" applyFill="1" applyBorder="1" applyAlignment="1">
      <alignment horizontal="center" vertical="center" wrapText="1"/>
    </xf>
    <xf numFmtId="0" fontId="22" fillId="3" borderId="3" xfId="3" quotePrefix="1" applyFont="1" applyFill="1" applyBorder="1" applyAlignment="1">
      <alignment horizontal="center" vertical="center" wrapText="1"/>
    </xf>
    <xf numFmtId="0" fontId="23" fillId="3" borderId="3" xfId="3" quotePrefix="1" applyFont="1" applyFill="1" applyBorder="1" applyAlignment="1">
      <alignment horizontal="center" vertical="center" wrapText="1"/>
    </xf>
    <xf numFmtId="0" fontId="24" fillId="0" borderId="0" xfId="3" applyFont="1"/>
    <xf numFmtId="0" fontId="22" fillId="2" borderId="3" xfId="3" applyFont="1" applyFill="1" applyBorder="1" applyAlignment="1">
      <alignment horizontal="left" vertical="center" wrapText="1"/>
    </xf>
    <xf numFmtId="43" fontId="19" fillId="2" borderId="3" xfId="4" applyFont="1" applyFill="1" applyBorder="1" applyAlignment="1">
      <alignment horizontal="right"/>
    </xf>
    <xf numFmtId="0" fontId="22" fillId="2" borderId="3" xfId="3" applyFont="1" applyFill="1" applyBorder="1" applyAlignment="1">
      <alignment horizontal="left" vertical="center" wrapText="1" indent="1"/>
    </xf>
    <xf numFmtId="0" fontId="22" fillId="2" borderId="3" xfId="3" applyFont="1" applyFill="1" applyBorder="1" applyAlignment="1">
      <alignment horizontal="left" vertical="center" wrapText="1" indent="2"/>
    </xf>
    <xf numFmtId="43" fontId="19" fillId="2" borderId="3" xfId="4" applyFont="1" applyFill="1" applyBorder="1" applyAlignment="1">
      <alignment horizontal="left" indent="1"/>
    </xf>
    <xf numFmtId="0" fontId="20" fillId="0" borderId="0" xfId="3" applyFont="1" applyAlignment="1">
      <alignment horizontal="left" indent="1"/>
    </xf>
    <xf numFmtId="0" fontId="22" fillId="2" borderId="3" xfId="3" applyFont="1" applyFill="1" applyBorder="1" applyAlignment="1">
      <alignment horizontal="left" vertical="center" wrapText="1" indent="3"/>
    </xf>
    <xf numFmtId="164" fontId="20" fillId="0" borderId="0" xfId="3" applyNumberFormat="1" applyFont="1"/>
    <xf numFmtId="0" fontId="26" fillId="2" borderId="3" xfId="3" applyFont="1" applyFill="1" applyBorder="1" applyAlignment="1">
      <alignment horizontal="left" vertical="center" wrapText="1" indent="4"/>
    </xf>
    <xf numFmtId="0" fontId="26" fillId="2" borderId="3" xfId="3" applyFont="1" applyFill="1" applyBorder="1" applyAlignment="1">
      <alignment horizontal="left" vertical="center" wrapText="1"/>
    </xf>
    <xf numFmtId="43" fontId="22" fillId="2" borderId="3" xfId="4" applyFont="1" applyFill="1" applyBorder="1" applyAlignment="1">
      <alignment horizontal="right"/>
    </xf>
    <xf numFmtId="43" fontId="20" fillId="0" borderId="0" xfId="3" applyNumberFormat="1" applyFont="1"/>
    <xf numFmtId="0" fontId="19" fillId="2" borderId="3" xfId="5" applyFont="1" applyFill="1" applyBorder="1" applyAlignment="1">
      <alignment horizontal="left" vertical="center" wrapText="1"/>
    </xf>
    <xf numFmtId="43" fontId="19" fillId="2" borderId="3" xfId="4" applyFont="1" applyFill="1" applyBorder="1" applyAlignment="1">
      <alignment horizontal="right" wrapText="1"/>
    </xf>
    <xf numFmtId="0" fontId="19" fillId="2" borderId="3" xfId="5" applyFont="1" applyFill="1" applyBorder="1" applyAlignment="1">
      <alignment horizontal="left" vertical="center" wrapText="1" indent="7"/>
    </xf>
    <xf numFmtId="0" fontId="5" fillId="3" borderId="3" xfId="0" applyFont="1" applyFill="1" applyBorder="1" applyAlignment="1">
      <alignment horizontal="right" wrapText="1"/>
    </xf>
    <xf numFmtId="43" fontId="6" fillId="0" borderId="3" xfId="2" applyFont="1" applyBorder="1" applyAlignment="1">
      <alignment vertical="center"/>
    </xf>
    <xf numFmtId="43" fontId="5" fillId="0" borderId="3" xfId="2" applyFont="1" applyBorder="1" applyAlignment="1">
      <alignment horizontal="right"/>
    </xf>
    <xf numFmtId="43" fontId="6" fillId="3" borderId="3" xfId="2" applyFont="1" applyFill="1" applyBorder="1" applyAlignment="1">
      <alignment vertical="center"/>
    </xf>
    <xf numFmtId="43" fontId="6" fillId="0" borderId="3" xfId="2" applyFont="1" applyBorder="1" applyAlignment="1">
      <alignment vertical="center" wrapText="1"/>
    </xf>
    <xf numFmtId="43" fontId="6" fillId="3" borderId="3" xfId="2" applyFont="1" applyFill="1" applyBorder="1" applyAlignment="1">
      <alignment vertical="center" wrapText="1"/>
    </xf>
    <xf numFmtId="43" fontId="5" fillId="3" borderId="3" xfId="0" quotePrefix="1" applyNumberFormat="1" applyFont="1" applyFill="1" applyBorder="1" applyAlignment="1">
      <alignment horizontal="left" wrapText="1"/>
    </xf>
    <xf numFmtId="4" fontId="5" fillId="0" borderId="3" xfId="0" applyNumberFormat="1" applyFont="1" applyBorder="1" applyAlignment="1">
      <alignment horizontal="right"/>
    </xf>
    <xf numFmtId="0" fontId="6" fillId="2" borderId="0" xfId="0" applyFont="1" applyFill="1" applyAlignment="1">
      <alignment horizontal="left" vertical="center" wrapText="1"/>
    </xf>
    <xf numFmtId="0" fontId="6" fillId="2" borderId="0" xfId="0" quotePrefix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right" wrapText="1"/>
    </xf>
    <xf numFmtId="165" fontId="3" fillId="2" borderId="3" xfId="0" applyNumberFormat="1" applyFont="1" applyFill="1" applyBorder="1" applyAlignment="1">
      <alignment horizontal="right"/>
    </xf>
    <xf numFmtId="165" fontId="27" fillId="0" borderId="3" xfId="0" applyNumberFormat="1" applyFont="1" applyBorder="1"/>
    <xf numFmtId="165" fontId="3" fillId="2" borderId="3" xfId="0" applyNumberFormat="1" applyFont="1" applyFill="1" applyBorder="1" applyAlignment="1">
      <alignment horizontal="right" wrapText="1"/>
    </xf>
    <xf numFmtId="165" fontId="5" fillId="2" borderId="3" xfId="0" applyNumberFormat="1" applyFont="1" applyFill="1" applyBorder="1"/>
    <xf numFmtId="165" fontId="28" fillId="2" borderId="3" xfId="0" applyNumberFormat="1" applyFont="1" applyFill="1" applyBorder="1" applyAlignment="1">
      <alignment vertical="center" wrapText="1"/>
    </xf>
    <xf numFmtId="1" fontId="27" fillId="0" borderId="3" xfId="0" applyNumberFormat="1" applyFont="1" applyBorder="1"/>
    <xf numFmtId="3" fontId="27" fillId="0" borderId="3" xfId="0" applyNumberFormat="1" applyFont="1" applyBorder="1"/>
    <xf numFmtId="0" fontId="1" fillId="0" borderId="0" xfId="0" applyFont="1"/>
    <xf numFmtId="43" fontId="15" fillId="2" borderId="3" xfId="2" applyFont="1" applyFill="1" applyBorder="1" applyAlignment="1">
      <alignment vertical="center" wrapText="1"/>
    </xf>
    <xf numFmtId="43" fontId="5" fillId="2" borderId="3" xfId="2" applyFont="1" applyFill="1" applyBorder="1" applyAlignment="1">
      <alignment horizontal="right"/>
    </xf>
    <xf numFmtId="43" fontId="1" fillId="0" borderId="3" xfId="2" applyFont="1" applyBorder="1"/>
    <xf numFmtId="43" fontId="5" fillId="2" borderId="3" xfId="2" applyFont="1" applyFill="1" applyBorder="1" applyAlignment="1">
      <alignment horizontal="right" wrapText="1"/>
    </xf>
    <xf numFmtId="43" fontId="3" fillId="2" borderId="3" xfId="2" applyFont="1" applyFill="1" applyBorder="1" applyAlignment="1">
      <alignment horizontal="right" wrapText="1"/>
    </xf>
    <xf numFmtId="1" fontId="0" fillId="0" borderId="3" xfId="0" applyNumberFormat="1" applyBorder="1"/>
    <xf numFmtId="43" fontId="27" fillId="0" borderId="3" xfId="2" applyFont="1" applyBorder="1"/>
    <xf numFmtId="0" fontId="19" fillId="2" borderId="3" xfId="5" applyFont="1" applyFill="1" applyBorder="1" applyAlignment="1">
      <alignment horizontal="left" vertical="center" wrapText="1" indent="9"/>
    </xf>
    <xf numFmtId="0" fontId="26" fillId="2" borderId="3" xfId="3" applyFont="1" applyFill="1" applyBorder="1" applyAlignment="1">
      <alignment horizontal="left" vertical="center" wrapText="1" indent="5"/>
    </xf>
    <xf numFmtId="0" fontId="26" fillId="2" borderId="3" xfId="3" applyFont="1" applyFill="1" applyBorder="1" applyAlignment="1">
      <alignment horizontal="left" vertical="center" wrapText="1" indent="1"/>
    </xf>
    <xf numFmtId="0" fontId="26" fillId="2" borderId="3" xfId="5" applyFont="1" applyFill="1" applyBorder="1" applyAlignment="1">
      <alignment horizontal="left" vertical="center" wrapText="1" indent="1"/>
    </xf>
    <xf numFmtId="0" fontId="26" fillId="2" borderId="3" xfId="5" applyFont="1" applyFill="1" applyBorder="1" applyAlignment="1">
      <alignment horizontal="left" vertical="center" wrapText="1"/>
    </xf>
    <xf numFmtId="0" fontId="26" fillId="2" borderId="3" xfId="3" applyFont="1" applyFill="1" applyBorder="1" applyAlignment="1">
      <alignment horizontal="left" vertical="center" wrapText="1" indent="3"/>
    </xf>
    <xf numFmtId="0" fontId="26" fillId="2" borderId="3" xfId="3" applyFont="1" applyFill="1" applyBorder="1" applyAlignment="1">
      <alignment horizontal="left" vertical="center" wrapText="1" indent="2"/>
    </xf>
    <xf numFmtId="43" fontId="5" fillId="3" borderId="3" xfId="2" applyFont="1" applyFill="1" applyBorder="1" applyAlignment="1">
      <alignment horizontal="center" wrapText="1"/>
    </xf>
    <xf numFmtId="164" fontId="0" fillId="0" borderId="0" xfId="0" applyNumberFormat="1"/>
    <xf numFmtId="2" fontId="0" fillId="0" borderId="3" xfId="0" applyNumberFormat="1" applyBorder="1"/>
    <xf numFmtId="0" fontId="4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8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8" fillId="0" borderId="1" xfId="0" quotePrefix="1" applyFont="1" applyBorder="1" applyAlignment="1">
      <alignment horizontal="left" vertical="center"/>
    </xf>
    <xf numFmtId="0" fontId="5" fillId="0" borderId="3" xfId="0" quotePrefix="1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8" fillId="3" borderId="1" xfId="0" quotePrefix="1" applyFont="1" applyFill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3" borderId="1" xfId="0" quotePrefix="1" applyFont="1" applyFill="1" applyBorder="1" applyAlignment="1">
      <alignment horizontal="left" wrapText="1"/>
    </xf>
    <xf numFmtId="0" fontId="5" fillId="3" borderId="2" xfId="0" quotePrefix="1" applyFont="1" applyFill="1" applyBorder="1" applyAlignment="1">
      <alignment horizontal="left" wrapText="1"/>
    </xf>
    <xf numFmtId="0" fontId="5" fillId="3" borderId="4" xfId="0" quotePrefix="1" applyFont="1" applyFill="1" applyBorder="1" applyAlignment="1">
      <alignment horizontal="left" wrapText="1"/>
    </xf>
    <xf numFmtId="0" fontId="8" fillId="2" borderId="0" xfId="0" applyFont="1" applyFill="1" applyAlignment="1">
      <alignment horizontal="left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21" fillId="0" borderId="0" xfId="3" applyFont="1" applyAlignment="1">
      <alignment wrapText="1"/>
    </xf>
  </cellXfs>
  <cellStyles count="6">
    <cellStyle name="Comma" xfId="2" builtinId="3"/>
    <cellStyle name="Comma 2" xfId="4" xr:uid="{9FED007C-CCB3-407B-B03E-530C6CC81759}"/>
    <cellStyle name="Normal" xfId="0" builtinId="0"/>
    <cellStyle name="Normal 2" xfId="5" xr:uid="{BD4E993B-D5B6-470F-A21D-7A973D67A52C}"/>
    <cellStyle name="Normalno 2 2" xfId="3" xr:uid="{D90A6A18-119C-4D9D-9C24-0C36DA50A3FC}"/>
    <cellStyle name="Obično_List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5"/>
  <sheetViews>
    <sheetView zoomScaleNormal="100" workbookViewId="0">
      <selection activeCell="I15" sqref="I15"/>
    </sheetView>
  </sheetViews>
  <sheetFormatPr defaultRowHeight="15" x14ac:dyDescent="0.25"/>
  <cols>
    <col min="5" max="9" width="25.28515625" customWidth="1"/>
    <col min="10" max="11" width="15.7109375" customWidth="1"/>
    <col min="12" max="12" width="25.28515625" customWidth="1"/>
  </cols>
  <sheetData>
    <row r="1" spans="1:12" ht="42" customHeight="1" x14ac:dyDescent="0.25">
      <c r="A1" s="110" t="s">
        <v>63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24"/>
    </row>
    <row r="2" spans="1:12" ht="18" customHeight="1" x14ac:dyDescent="0.25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3"/>
    </row>
    <row r="3" spans="1:12" ht="15.75" customHeight="1" x14ac:dyDescent="0.25">
      <c r="A3" s="110" t="s">
        <v>12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23"/>
    </row>
    <row r="4" spans="1:12" ht="18" x14ac:dyDescent="0.2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4"/>
    </row>
    <row r="5" spans="1:12" ht="18" customHeight="1" x14ac:dyDescent="0.25">
      <c r="A5" s="110" t="s">
        <v>51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22"/>
    </row>
    <row r="6" spans="1:12" ht="18" customHeight="1" x14ac:dyDescent="0.25">
      <c r="A6" s="1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22"/>
    </row>
    <row r="7" spans="1:12" ht="18" customHeight="1" x14ac:dyDescent="0.25">
      <c r="A7" s="125" t="s">
        <v>57</v>
      </c>
      <c r="B7" s="125"/>
      <c r="C7" s="125"/>
      <c r="D7" s="125"/>
      <c r="E7" s="125"/>
      <c r="F7" s="43"/>
      <c r="G7" s="44"/>
      <c r="H7" s="44"/>
      <c r="I7" s="44"/>
      <c r="J7" s="45"/>
      <c r="K7" s="45"/>
    </row>
    <row r="8" spans="1:12" ht="25.5" x14ac:dyDescent="0.25">
      <c r="A8" s="120" t="s">
        <v>8</v>
      </c>
      <c r="B8" s="120"/>
      <c r="C8" s="120"/>
      <c r="D8" s="120"/>
      <c r="E8" s="120"/>
      <c r="F8" s="26" t="s">
        <v>237</v>
      </c>
      <c r="G8" s="26" t="s">
        <v>238</v>
      </c>
      <c r="H8" s="26" t="s">
        <v>239</v>
      </c>
      <c r="I8" s="26" t="s">
        <v>240</v>
      </c>
      <c r="J8" s="26" t="s">
        <v>23</v>
      </c>
      <c r="K8" s="26" t="s">
        <v>49</v>
      </c>
    </row>
    <row r="9" spans="1:12" x14ac:dyDescent="0.25">
      <c r="A9" s="121">
        <v>1</v>
      </c>
      <c r="B9" s="121"/>
      <c r="C9" s="121"/>
      <c r="D9" s="121"/>
      <c r="E9" s="122"/>
      <c r="F9" s="31">
        <v>2</v>
      </c>
      <c r="G9" s="30">
        <v>3</v>
      </c>
      <c r="H9" s="30">
        <v>4</v>
      </c>
      <c r="I9" s="30">
        <v>5</v>
      </c>
      <c r="J9" s="30" t="s">
        <v>36</v>
      </c>
      <c r="K9" s="30" t="s">
        <v>37</v>
      </c>
    </row>
    <row r="10" spans="1:12" x14ac:dyDescent="0.25">
      <c r="A10" s="116" t="s">
        <v>25</v>
      </c>
      <c r="B10" s="117"/>
      <c r="C10" s="117"/>
      <c r="D10" s="117"/>
      <c r="E10" s="118"/>
      <c r="F10" s="74">
        <v>1700601.05</v>
      </c>
      <c r="G10" s="75">
        <v>3641100</v>
      </c>
      <c r="H10" s="75">
        <v>3937600</v>
      </c>
      <c r="I10" s="75">
        <v>2003616.35</v>
      </c>
      <c r="J10" s="15">
        <f t="shared" ref="J10:J16" si="0">I10/F10*100</f>
        <v>117.81812965480647</v>
      </c>
      <c r="K10" s="15">
        <f>I10/H10*100</f>
        <v>50.884202305973183</v>
      </c>
    </row>
    <row r="11" spans="1:12" x14ac:dyDescent="0.25">
      <c r="A11" s="119" t="s">
        <v>24</v>
      </c>
      <c r="B11" s="118"/>
      <c r="C11" s="118"/>
      <c r="D11" s="118"/>
      <c r="E11" s="118"/>
      <c r="F11" s="74">
        <v>0</v>
      </c>
      <c r="G11" s="75">
        <v>0</v>
      </c>
      <c r="H11" s="75">
        <v>0</v>
      </c>
      <c r="I11" s="75">
        <v>0</v>
      </c>
      <c r="J11" s="15" t="e">
        <f t="shared" si="0"/>
        <v>#DIV/0!</v>
      </c>
      <c r="K11" s="75">
        <v>0</v>
      </c>
    </row>
    <row r="12" spans="1:12" x14ac:dyDescent="0.25">
      <c r="A12" s="113" t="s">
        <v>0</v>
      </c>
      <c r="B12" s="114"/>
      <c r="C12" s="114"/>
      <c r="D12" s="114"/>
      <c r="E12" s="115"/>
      <c r="F12" s="76">
        <f>F10+F11</f>
        <v>1700601.05</v>
      </c>
      <c r="G12" s="76">
        <f t="shared" ref="G12:I12" si="1">G10+G11</f>
        <v>3641100</v>
      </c>
      <c r="H12" s="76">
        <f t="shared" si="1"/>
        <v>3937600</v>
      </c>
      <c r="I12" s="76">
        <f t="shared" si="1"/>
        <v>2003616.35</v>
      </c>
      <c r="J12" s="14">
        <f t="shared" si="0"/>
        <v>117.81812965480647</v>
      </c>
      <c r="K12" s="14">
        <f t="shared" ref="K12:K16" si="2">I12/H12*100</f>
        <v>50.884202305973183</v>
      </c>
    </row>
    <row r="13" spans="1:12" x14ac:dyDescent="0.25">
      <c r="A13" s="124" t="s">
        <v>26</v>
      </c>
      <c r="B13" s="117"/>
      <c r="C13" s="117"/>
      <c r="D13" s="117"/>
      <c r="E13" s="117"/>
      <c r="F13" s="77">
        <v>1668419.44</v>
      </c>
      <c r="G13" s="75">
        <v>3681800</v>
      </c>
      <c r="H13" s="75">
        <v>3973500</v>
      </c>
      <c r="I13" s="75">
        <v>2059462.76</v>
      </c>
      <c r="J13" s="16">
        <f t="shared" si="0"/>
        <v>123.43795035138167</v>
      </c>
      <c r="K13" s="16">
        <f t="shared" si="2"/>
        <v>51.829942368189251</v>
      </c>
    </row>
    <row r="14" spans="1:12" x14ac:dyDescent="0.25">
      <c r="A14" s="119" t="s">
        <v>27</v>
      </c>
      <c r="B14" s="118"/>
      <c r="C14" s="118"/>
      <c r="D14" s="118"/>
      <c r="E14" s="118"/>
      <c r="F14" s="74">
        <v>4222.84</v>
      </c>
      <c r="G14" s="75">
        <v>59300</v>
      </c>
      <c r="H14" s="75">
        <v>64100</v>
      </c>
      <c r="I14" s="75">
        <v>39675.65</v>
      </c>
      <c r="J14" s="16">
        <f t="shared" si="0"/>
        <v>939.54897651817259</v>
      </c>
      <c r="K14" s="16">
        <f t="shared" si="2"/>
        <v>61.896489859594382</v>
      </c>
    </row>
    <row r="15" spans="1:12" x14ac:dyDescent="0.25">
      <c r="A15" s="18" t="s">
        <v>1</v>
      </c>
      <c r="B15" s="42"/>
      <c r="C15" s="42"/>
      <c r="D15" s="42"/>
      <c r="E15" s="42"/>
      <c r="F15" s="76">
        <f>F13+F14</f>
        <v>1672642.28</v>
      </c>
      <c r="G15" s="76">
        <f t="shared" ref="G15:I15" si="3">G13+G14</f>
        <v>3741100</v>
      </c>
      <c r="H15" s="76">
        <f t="shared" si="3"/>
        <v>4037600</v>
      </c>
      <c r="I15" s="76">
        <f t="shared" si="3"/>
        <v>2099138.41</v>
      </c>
      <c r="J15" s="14">
        <f t="shared" si="0"/>
        <v>125.49834684317558</v>
      </c>
      <c r="K15" s="14">
        <f t="shared" si="2"/>
        <v>51.989756538537748</v>
      </c>
    </row>
    <row r="16" spans="1:12" x14ac:dyDescent="0.25">
      <c r="A16" s="123" t="s">
        <v>2</v>
      </c>
      <c r="B16" s="114"/>
      <c r="C16" s="114"/>
      <c r="D16" s="114"/>
      <c r="E16" s="114"/>
      <c r="F16" s="78">
        <f>F12-F15</f>
        <v>27958.770000000019</v>
      </c>
      <c r="G16" s="78">
        <f t="shared" ref="G16:I16" si="4">G12-G15</f>
        <v>-100000</v>
      </c>
      <c r="H16" s="78">
        <f>H12-H15</f>
        <v>-100000</v>
      </c>
      <c r="I16" s="78">
        <f t="shared" si="4"/>
        <v>-95522.060000000056</v>
      </c>
      <c r="J16" s="17">
        <f t="shared" si="0"/>
        <v>-341.65329876815036</v>
      </c>
      <c r="K16" s="17">
        <f t="shared" si="2"/>
        <v>95.522060000000053</v>
      </c>
    </row>
    <row r="17" spans="1:48" ht="18" x14ac:dyDescent="0.25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"/>
    </row>
    <row r="18" spans="1:48" ht="18" customHeight="1" x14ac:dyDescent="0.25">
      <c r="A18" s="131" t="s">
        <v>55</v>
      </c>
      <c r="B18" s="131"/>
      <c r="C18" s="131"/>
      <c r="D18" s="131"/>
      <c r="E18" s="131"/>
      <c r="F18" s="43"/>
      <c r="G18" s="44"/>
      <c r="H18" s="44"/>
      <c r="I18" s="44"/>
      <c r="J18" s="45"/>
      <c r="K18" s="45"/>
      <c r="L18" s="1"/>
    </row>
    <row r="19" spans="1:48" ht="25.5" x14ac:dyDescent="0.25">
      <c r="A19" s="120" t="s">
        <v>8</v>
      </c>
      <c r="B19" s="120"/>
      <c r="C19" s="120"/>
      <c r="D19" s="120"/>
      <c r="E19" s="120"/>
      <c r="F19" s="26" t="s">
        <v>237</v>
      </c>
      <c r="G19" s="2" t="s">
        <v>238</v>
      </c>
      <c r="H19" s="2" t="s">
        <v>239</v>
      </c>
      <c r="I19" s="2" t="s">
        <v>240</v>
      </c>
      <c r="J19" s="2" t="s">
        <v>23</v>
      </c>
      <c r="K19" s="2" t="s">
        <v>49</v>
      </c>
    </row>
    <row r="20" spans="1:48" x14ac:dyDescent="0.25">
      <c r="A20" s="132">
        <v>1</v>
      </c>
      <c r="B20" s="133"/>
      <c r="C20" s="133"/>
      <c r="D20" s="133"/>
      <c r="E20" s="133"/>
      <c r="F20" s="32">
        <v>2</v>
      </c>
      <c r="G20" s="30">
        <v>3</v>
      </c>
      <c r="H20" s="30">
        <v>4</v>
      </c>
      <c r="I20" s="30">
        <v>5</v>
      </c>
      <c r="J20" s="30" t="s">
        <v>36</v>
      </c>
      <c r="K20" s="30" t="s">
        <v>37</v>
      </c>
    </row>
    <row r="21" spans="1:48" ht="15.75" customHeight="1" x14ac:dyDescent="0.25">
      <c r="A21" s="116" t="s">
        <v>28</v>
      </c>
      <c r="B21" s="134"/>
      <c r="C21" s="134"/>
      <c r="D21" s="134"/>
      <c r="E21" s="134"/>
      <c r="F21" s="27">
        <v>0</v>
      </c>
      <c r="G21" s="27">
        <v>0</v>
      </c>
      <c r="H21" s="27">
        <v>0</v>
      </c>
      <c r="I21" s="27">
        <v>0</v>
      </c>
      <c r="J21" s="75">
        <v>0</v>
      </c>
      <c r="K21" s="75">
        <v>0</v>
      </c>
    </row>
    <row r="22" spans="1:48" x14ac:dyDescent="0.25">
      <c r="A22" s="116" t="s">
        <v>29</v>
      </c>
      <c r="B22" s="117"/>
      <c r="C22" s="117"/>
      <c r="D22" s="117"/>
      <c r="E22" s="117"/>
      <c r="F22" s="27">
        <v>0</v>
      </c>
      <c r="G22" s="27">
        <v>0</v>
      </c>
      <c r="H22" s="27">
        <v>0</v>
      </c>
      <c r="I22" s="27">
        <v>0</v>
      </c>
      <c r="J22" s="75">
        <v>0</v>
      </c>
      <c r="K22" s="75">
        <v>0</v>
      </c>
    </row>
    <row r="23" spans="1:48" ht="15" customHeight="1" x14ac:dyDescent="0.25">
      <c r="A23" s="128" t="s">
        <v>50</v>
      </c>
      <c r="B23" s="129"/>
      <c r="C23" s="129"/>
      <c r="D23" s="129"/>
      <c r="E23" s="130"/>
      <c r="F23" s="33">
        <f>F21-F22</f>
        <v>0</v>
      </c>
      <c r="G23" s="33">
        <f t="shared" ref="G23:I23" si="5">G21-G22</f>
        <v>0</v>
      </c>
      <c r="H23" s="33">
        <f t="shared" si="5"/>
        <v>0</v>
      </c>
      <c r="I23" s="33">
        <f t="shared" si="5"/>
        <v>0</v>
      </c>
      <c r="J23" s="107">
        <v>0</v>
      </c>
      <c r="K23" s="107">
        <v>0</v>
      </c>
    </row>
    <row r="24" spans="1:48" s="35" customFormat="1" ht="15" customHeight="1" x14ac:dyDescent="0.25">
      <c r="A24" s="116" t="s">
        <v>15</v>
      </c>
      <c r="B24" s="117"/>
      <c r="C24" s="117"/>
      <c r="D24" s="117"/>
      <c r="E24" s="117"/>
      <c r="F24" s="25"/>
      <c r="G24" s="15">
        <v>100000</v>
      </c>
      <c r="H24" s="15">
        <v>100000</v>
      </c>
      <c r="I24" s="15"/>
      <c r="J24" s="75">
        <v>0</v>
      </c>
      <c r="K24" s="15">
        <f t="shared" ref="K24:K26" si="6">I24/H24*100</f>
        <v>0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</row>
    <row r="25" spans="1:48" s="35" customFormat="1" ht="15" customHeight="1" x14ac:dyDescent="0.25">
      <c r="A25" s="116" t="s">
        <v>54</v>
      </c>
      <c r="B25" s="117"/>
      <c r="C25" s="117"/>
      <c r="D25" s="117"/>
      <c r="E25" s="117"/>
      <c r="F25" s="25">
        <v>27958.77</v>
      </c>
      <c r="G25" s="15"/>
      <c r="H25" s="15"/>
      <c r="I25" s="80"/>
      <c r="J25" s="15">
        <f t="shared" ref="J25:J26" si="7">I25/F25*100</f>
        <v>0</v>
      </c>
      <c r="K25" s="75">
        <v>0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</row>
    <row r="26" spans="1:48" s="41" customFormat="1" x14ac:dyDescent="0.25">
      <c r="A26" s="128" t="s">
        <v>56</v>
      </c>
      <c r="B26" s="129"/>
      <c r="C26" s="129"/>
      <c r="D26" s="129"/>
      <c r="E26" s="130"/>
      <c r="F26" s="79">
        <v>0</v>
      </c>
      <c r="G26" s="79">
        <f>G16</f>
        <v>-100000</v>
      </c>
      <c r="H26" s="79">
        <f>H16</f>
        <v>-100000</v>
      </c>
      <c r="I26" s="79">
        <f>I16</f>
        <v>-95522.060000000056</v>
      </c>
      <c r="J26" s="73" t="e">
        <f t="shared" si="7"/>
        <v>#DIV/0!</v>
      </c>
      <c r="K26" s="73">
        <f t="shared" si="6"/>
        <v>95.522060000000053</v>
      </c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</row>
    <row r="28" spans="1:48" x14ac:dyDescent="0.2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29" spans="1:48" x14ac:dyDescent="0.25">
      <c r="A29" s="111" t="s">
        <v>58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</row>
    <row r="30" spans="1:48" ht="15" customHeight="1" x14ac:dyDescent="0.25">
      <c r="A30" s="111" t="s">
        <v>59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1"/>
    </row>
    <row r="31" spans="1:48" ht="15" customHeight="1" x14ac:dyDescent="0.25">
      <c r="A31" s="111" t="s">
        <v>60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</row>
    <row r="32" spans="1:48" ht="15" customHeight="1" x14ac:dyDescent="0.25">
      <c r="A32" s="111" t="s">
        <v>61</v>
      </c>
      <c r="B32" s="111"/>
      <c r="C32" s="111"/>
      <c r="D32" s="111"/>
      <c r="E32" s="111"/>
      <c r="F32" s="111"/>
      <c r="G32" s="111"/>
      <c r="H32" s="111"/>
      <c r="I32" s="111"/>
      <c r="J32" s="111"/>
      <c r="K32" s="111"/>
    </row>
    <row r="33" spans="1:11" ht="36.75" customHeight="1" x14ac:dyDescent="0.25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</row>
    <row r="34" spans="1:11" ht="15" customHeight="1" x14ac:dyDescent="0.25">
      <c r="A34" s="112" t="s">
        <v>62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12"/>
    </row>
    <row r="35" spans="1:11" x14ac:dyDescent="0.25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</row>
  </sheetData>
  <mergeCells count="30">
    <mergeCell ref="A26:E26"/>
    <mergeCell ref="A23:E23"/>
    <mergeCell ref="A18:E18"/>
    <mergeCell ref="A24:E24"/>
    <mergeCell ref="A25:E25"/>
    <mergeCell ref="A19:E19"/>
    <mergeCell ref="A20:E20"/>
    <mergeCell ref="A21:E21"/>
    <mergeCell ref="A2:K2"/>
    <mergeCell ref="A4:K4"/>
    <mergeCell ref="A6:K6"/>
    <mergeCell ref="A17:K17"/>
    <mergeCell ref="A5:K5"/>
    <mergeCell ref="A3:K3"/>
    <mergeCell ref="A1:K1"/>
    <mergeCell ref="A32:K33"/>
    <mergeCell ref="A34:K35"/>
    <mergeCell ref="A12:E12"/>
    <mergeCell ref="A22:E22"/>
    <mergeCell ref="A10:E10"/>
    <mergeCell ref="A11:E11"/>
    <mergeCell ref="A8:E8"/>
    <mergeCell ref="A9:E9"/>
    <mergeCell ref="A14:E14"/>
    <mergeCell ref="A16:E16"/>
    <mergeCell ref="A13:E13"/>
    <mergeCell ref="A29:K29"/>
    <mergeCell ref="A30:K30"/>
    <mergeCell ref="A7:E7"/>
    <mergeCell ref="A31:K31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19"/>
  <sheetViews>
    <sheetView topLeftCell="A82" zoomScale="90" zoomScaleNormal="90" workbookViewId="0">
      <selection activeCell="K115" sqref="K11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1.42578125" customWidth="1"/>
    <col min="4" max="4" width="8.42578125" customWidth="1"/>
    <col min="5" max="5" width="44.7109375" customWidth="1"/>
    <col min="6" max="9" width="25.28515625" customWidth="1"/>
    <col min="10" max="11" width="15.7109375" customWidth="1"/>
  </cols>
  <sheetData>
    <row r="1" spans="1:11" ht="18" x14ac:dyDescent="0.25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 ht="15.75" customHeight="1" x14ac:dyDescent="0.25">
      <c r="A2" s="110" t="s">
        <v>12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1" ht="18" x14ac:dyDescent="0.2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1" ht="15.75" customHeight="1" x14ac:dyDescent="0.25">
      <c r="A4" s="110" t="s">
        <v>53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</row>
    <row r="5" spans="1:11" ht="18" x14ac:dyDescent="0.2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</row>
    <row r="6" spans="1:11" ht="15.75" customHeight="1" x14ac:dyDescent="0.25">
      <c r="A6" s="110" t="s">
        <v>38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</row>
    <row r="7" spans="1:11" ht="18" x14ac:dyDescent="0.25">
      <c r="A7" s="141"/>
      <c r="B7" s="141"/>
      <c r="C7" s="141"/>
      <c r="D7" s="141"/>
      <c r="E7" s="141"/>
      <c r="F7" s="141"/>
      <c r="G7" s="141"/>
      <c r="H7" s="141"/>
      <c r="I7" s="141"/>
      <c r="J7" s="141"/>
      <c r="K7" s="141"/>
    </row>
    <row r="8" spans="1:11" ht="45" customHeight="1" x14ac:dyDescent="0.25">
      <c r="A8" s="138" t="s">
        <v>8</v>
      </c>
      <c r="B8" s="139"/>
      <c r="C8" s="139"/>
      <c r="D8" s="139"/>
      <c r="E8" s="140"/>
      <c r="F8" s="34" t="s">
        <v>237</v>
      </c>
      <c r="G8" s="34" t="s">
        <v>238</v>
      </c>
      <c r="H8" s="34" t="s">
        <v>239</v>
      </c>
      <c r="I8" s="34" t="s">
        <v>240</v>
      </c>
      <c r="J8" s="34" t="s">
        <v>23</v>
      </c>
      <c r="K8" s="34" t="s">
        <v>49</v>
      </c>
    </row>
    <row r="9" spans="1:11" x14ac:dyDescent="0.25">
      <c r="A9" s="135">
        <v>1</v>
      </c>
      <c r="B9" s="136"/>
      <c r="C9" s="136"/>
      <c r="D9" s="136"/>
      <c r="E9" s="137"/>
      <c r="F9" s="36">
        <v>2</v>
      </c>
      <c r="G9" s="36">
        <v>3</v>
      </c>
      <c r="H9" s="36">
        <v>4</v>
      </c>
      <c r="I9" s="36">
        <v>5</v>
      </c>
      <c r="J9" s="36" t="s">
        <v>36</v>
      </c>
      <c r="K9" s="36" t="s">
        <v>37</v>
      </c>
    </row>
    <row r="10" spans="1:11" x14ac:dyDescent="0.25">
      <c r="A10" s="5"/>
      <c r="B10" s="5"/>
      <c r="C10" s="5"/>
      <c r="D10" s="5"/>
      <c r="E10" s="5" t="s">
        <v>48</v>
      </c>
      <c r="F10" s="85">
        <v>1700601.16</v>
      </c>
      <c r="G10" s="85">
        <v>3641100</v>
      </c>
      <c r="H10" s="85">
        <v>3550800</v>
      </c>
      <c r="I10" s="86">
        <v>2003616.35</v>
      </c>
      <c r="J10" s="90">
        <f t="shared" ref="J10:J11" si="0">I10/F10*100</f>
        <v>117.81812203397534</v>
      </c>
      <c r="K10" s="90">
        <f t="shared" ref="K10:K11" si="1">I10/H10*100</f>
        <v>56.427181198603137</v>
      </c>
    </row>
    <row r="11" spans="1:11" x14ac:dyDescent="0.25">
      <c r="A11" s="5">
        <v>6</v>
      </c>
      <c r="B11" s="5"/>
      <c r="C11" s="5"/>
      <c r="D11" s="5"/>
      <c r="E11" s="5" t="s">
        <v>3</v>
      </c>
      <c r="F11" s="88">
        <f>F12+F19+F22+F27</f>
        <v>1700601.1600000001</v>
      </c>
      <c r="G11" s="88">
        <f>G12+G19+G22+G27</f>
        <v>3641100</v>
      </c>
      <c r="H11" s="88">
        <f t="shared" ref="H11" si="2">H12+H19+H22+H27</f>
        <v>3937600</v>
      </c>
      <c r="I11" s="88">
        <f>I12+I19+I22+I27+I15</f>
        <v>2003616.35</v>
      </c>
      <c r="J11" s="90">
        <f t="shared" si="0"/>
        <v>117.81812203397533</v>
      </c>
      <c r="K11" s="90">
        <f t="shared" si="1"/>
        <v>50.884202305973183</v>
      </c>
    </row>
    <row r="12" spans="1:11" ht="25.5" x14ac:dyDescent="0.25">
      <c r="A12" s="5"/>
      <c r="B12" s="9">
        <v>63</v>
      </c>
      <c r="C12" s="9"/>
      <c r="D12" s="9"/>
      <c r="E12" s="9" t="s">
        <v>14</v>
      </c>
      <c r="F12" s="85">
        <v>12076.8</v>
      </c>
      <c r="G12" s="85">
        <v>12000</v>
      </c>
      <c r="H12" s="85">
        <v>12000</v>
      </c>
      <c r="I12" s="86">
        <v>9600</v>
      </c>
      <c r="J12" s="90">
        <f>I12/F12*100</f>
        <v>79.491255961844203</v>
      </c>
      <c r="K12" s="90">
        <f>I12/H12*100</f>
        <v>80</v>
      </c>
    </row>
    <row r="13" spans="1:11" x14ac:dyDescent="0.25">
      <c r="A13" s="6"/>
      <c r="B13" s="6"/>
      <c r="C13" s="6">
        <v>636</v>
      </c>
      <c r="D13" s="6"/>
      <c r="E13" s="6" t="s">
        <v>101</v>
      </c>
      <c r="F13" s="85">
        <v>12076.8</v>
      </c>
      <c r="G13" s="85">
        <v>12000</v>
      </c>
      <c r="H13" s="85">
        <v>12000</v>
      </c>
      <c r="I13" s="86">
        <v>9600</v>
      </c>
      <c r="J13" s="90">
        <f t="shared" ref="J13:J37" si="3">I13/F13*100</f>
        <v>79.491255961844203</v>
      </c>
      <c r="K13" s="90">
        <f t="shared" ref="K13:K30" si="4">I13/H13*100</f>
        <v>80</v>
      </c>
    </row>
    <row r="14" spans="1:11" x14ac:dyDescent="0.25">
      <c r="A14" s="6"/>
      <c r="B14" s="6"/>
      <c r="C14" s="6"/>
      <c r="D14" s="6">
        <v>6361</v>
      </c>
      <c r="E14" s="6" t="s">
        <v>102</v>
      </c>
      <c r="F14" s="85">
        <v>12076.8</v>
      </c>
      <c r="G14" s="85">
        <v>12000</v>
      </c>
      <c r="H14" s="85">
        <v>12000</v>
      </c>
      <c r="I14" s="86">
        <v>9600</v>
      </c>
      <c r="J14" s="90">
        <f t="shared" si="3"/>
        <v>79.491255961844203</v>
      </c>
      <c r="K14" s="90">
        <f t="shared" si="4"/>
        <v>80</v>
      </c>
    </row>
    <row r="15" spans="1:11" x14ac:dyDescent="0.25">
      <c r="A15" s="5"/>
      <c r="B15" s="9">
        <v>64</v>
      </c>
      <c r="C15" s="9"/>
      <c r="D15" s="9"/>
      <c r="E15" s="9" t="s">
        <v>103</v>
      </c>
      <c r="F15" s="85">
        <v>0</v>
      </c>
      <c r="G15" s="85">
        <v>0</v>
      </c>
      <c r="H15" s="85">
        <v>0</v>
      </c>
      <c r="I15" s="86">
        <v>0</v>
      </c>
      <c r="J15" s="90" t="e">
        <f t="shared" si="3"/>
        <v>#DIV/0!</v>
      </c>
      <c r="K15" s="99">
        <v>0</v>
      </c>
    </row>
    <row r="16" spans="1:11" x14ac:dyDescent="0.25">
      <c r="A16" s="6"/>
      <c r="B16" s="6"/>
      <c r="C16" s="6">
        <v>641</v>
      </c>
      <c r="D16" s="6"/>
      <c r="E16" s="6" t="s">
        <v>104</v>
      </c>
      <c r="F16" s="85">
        <v>0</v>
      </c>
      <c r="G16" s="85">
        <v>0</v>
      </c>
      <c r="H16" s="85">
        <v>0</v>
      </c>
      <c r="I16" s="86">
        <v>0</v>
      </c>
      <c r="J16" s="90" t="e">
        <f t="shared" si="3"/>
        <v>#DIV/0!</v>
      </c>
      <c r="K16" s="99">
        <v>0</v>
      </c>
    </row>
    <row r="17" spans="1:11" x14ac:dyDescent="0.25">
      <c r="A17" s="6"/>
      <c r="B17" s="6"/>
      <c r="C17" s="6"/>
      <c r="D17" s="6">
        <v>6413</v>
      </c>
      <c r="E17" s="6" t="s">
        <v>105</v>
      </c>
      <c r="F17" s="85">
        <v>0</v>
      </c>
      <c r="G17" s="85">
        <v>0</v>
      </c>
      <c r="H17" s="85">
        <v>0</v>
      </c>
      <c r="I17" s="86">
        <v>0</v>
      </c>
      <c r="J17" s="90" t="e">
        <f t="shared" si="3"/>
        <v>#DIV/0!</v>
      </c>
      <c r="K17" s="99">
        <v>0</v>
      </c>
    </row>
    <row r="18" spans="1:11" x14ac:dyDescent="0.25">
      <c r="A18" s="6"/>
      <c r="B18" s="6"/>
      <c r="C18" s="6"/>
      <c r="D18" s="6">
        <v>6415</v>
      </c>
      <c r="E18" s="6" t="s">
        <v>169</v>
      </c>
      <c r="F18" s="85">
        <v>0</v>
      </c>
      <c r="G18" s="85">
        <v>0</v>
      </c>
      <c r="H18" s="85">
        <v>0</v>
      </c>
      <c r="I18" s="86"/>
      <c r="J18" s="99">
        <v>0</v>
      </c>
      <c r="K18" s="99">
        <v>0</v>
      </c>
    </row>
    <row r="19" spans="1:11" ht="25.5" x14ac:dyDescent="0.25">
      <c r="A19" s="5"/>
      <c r="B19" s="9">
        <v>65</v>
      </c>
      <c r="C19" s="9"/>
      <c r="D19" s="9"/>
      <c r="E19" s="9" t="s">
        <v>106</v>
      </c>
      <c r="F19" s="85">
        <v>436896.14</v>
      </c>
      <c r="G19" s="85">
        <v>645100</v>
      </c>
      <c r="H19" s="85">
        <v>645100</v>
      </c>
      <c r="I19" s="86">
        <v>377432.63</v>
      </c>
      <c r="J19" s="90">
        <f t="shared" si="3"/>
        <v>86.389554734907932</v>
      </c>
      <c r="K19" s="90">
        <f t="shared" si="4"/>
        <v>58.50761587350798</v>
      </c>
    </row>
    <row r="20" spans="1:11" x14ac:dyDescent="0.25">
      <c r="A20" s="6"/>
      <c r="B20" s="6"/>
      <c r="C20" s="6">
        <v>652</v>
      </c>
      <c r="D20" s="6"/>
      <c r="E20" s="6" t="s">
        <v>107</v>
      </c>
      <c r="F20" s="85">
        <v>436896.14</v>
      </c>
      <c r="G20" s="85">
        <v>645100</v>
      </c>
      <c r="H20" s="85">
        <v>645100</v>
      </c>
      <c r="I20" s="86">
        <v>377432.63</v>
      </c>
      <c r="J20" s="90">
        <f t="shared" si="3"/>
        <v>86.389554734907932</v>
      </c>
      <c r="K20" s="90">
        <f t="shared" si="4"/>
        <v>58.50761587350798</v>
      </c>
    </row>
    <row r="21" spans="1:11" x14ac:dyDescent="0.25">
      <c r="A21" s="6"/>
      <c r="B21" s="6"/>
      <c r="C21" s="6"/>
      <c r="D21" s="6">
        <v>6526</v>
      </c>
      <c r="E21" s="6" t="s">
        <v>108</v>
      </c>
      <c r="F21" s="85">
        <v>436896.14</v>
      </c>
      <c r="G21" s="85">
        <v>6451000</v>
      </c>
      <c r="H21" s="85">
        <v>645000</v>
      </c>
      <c r="I21" s="86">
        <v>377432.63</v>
      </c>
      <c r="J21" s="90">
        <f t="shared" si="3"/>
        <v>86.389554734907932</v>
      </c>
      <c r="K21" s="90">
        <f t="shared" si="4"/>
        <v>58.516686821705434</v>
      </c>
    </row>
    <row r="22" spans="1:11" ht="25.5" x14ac:dyDescent="0.25">
      <c r="A22" s="6"/>
      <c r="B22" s="6">
        <v>66</v>
      </c>
      <c r="C22" s="7"/>
      <c r="D22" s="7"/>
      <c r="E22" s="9" t="s">
        <v>16</v>
      </c>
      <c r="F22" s="85">
        <v>91539.7</v>
      </c>
      <c r="G22" s="85">
        <v>97000</v>
      </c>
      <c r="H22" s="85">
        <v>97000</v>
      </c>
      <c r="I22" s="86">
        <v>45996.78</v>
      </c>
      <c r="J22" s="90">
        <f t="shared" si="3"/>
        <v>50.247903368702318</v>
      </c>
      <c r="K22" s="90">
        <f t="shared" si="4"/>
        <v>47.41936082474227</v>
      </c>
    </row>
    <row r="23" spans="1:11" ht="25.5" x14ac:dyDescent="0.25">
      <c r="A23" s="6"/>
      <c r="B23" s="13"/>
      <c r="C23" s="7">
        <v>661</v>
      </c>
      <c r="D23" s="7"/>
      <c r="E23" s="9" t="s">
        <v>30</v>
      </c>
      <c r="F23" s="85">
        <v>91539.57</v>
      </c>
      <c r="G23" s="85">
        <v>93000</v>
      </c>
      <c r="H23" s="85">
        <v>93000</v>
      </c>
      <c r="I23" s="86">
        <v>41996.78</v>
      </c>
      <c r="J23" s="90">
        <f t="shared" si="3"/>
        <v>45.878279742847816</v>
      </c>
      <c r="K23" s="90">
        <f t="shared" si="4"/>
        <v>45.157827956989244</v>
      </c>
    </row>
    <row r="24" spans="1:11" x14ac:dyDescent="0.25">
      <c r="A24" s="6"/>
      <c r="B24" s="13"/>
      <c r="C24" s="7"/>
      <c r="D24" s="7">
        <v>6615</v>
      </c>
      <c r="E24" s="9" t="s">
        <v>109</v>
      </c>
      <c r="F24" s="85">
        <v>91539.57</v>
      </c>
      <c r="G24" s="85">
        <v>93000</v>
      </c>
      <c r="H24" s="85">
        <v>93000</v>
      </c>
      <c r="I24" s="86">
        <v>41996.78</v>
      </c>
      <c r="J24" s="90">
        <f t="shared" si="3"/>
        <v>45.878279742847816</v>
      </c>
      <c r="K24" s="90">
        <f t="shared" si="4"/>
        <v>45.157827956989244</v>
      </c>
    </row>
    <row r="25" spans="1:11" ht="25.5" x14ac:dyDescent="0.25">
      <c r="A25" s="6"/>
      <c r="B25" s="13"/>
      <c r="C25" s="7">
        <v>663</v>
      </c>
      <c r="D25" s="7"/>
      <c r="E25" s="9" t="s">
        <v>110</v>
      </c>
      <c r="F25" s="85">
        <v>0</v>
      </c>
      <c r="G25" s="85">
        <v>4000</v>
      </c>
      <c r="H25" s="85">
        <v>4000</v>
      </c>
      <c r="I25" s="86">
        <v>4000</v>
      </c>
      <c r="J25" s="90" t="e">
        <f t="shared" si="3"/>
        <v>#DIV/0!</v>
      </c>
      <c r="K25" s="90">
        <f t="shared" si="4"/>
        <v>100</v>
      </c>
    </row>
    <row r="26" spans="1:11" x14ac:dyDescent="0.25">
      <c r="A26" s="6"/>
      <c r="B26" s="13"/>
      <c r="C26" s="7"/>
      <c r="D26" s="7">
        <v>6631</v>
      </c>
      <c r="E26" s="9" t="s">
        <v>111</v>
      </c>
      <c r="F26" s="85">
        <v>0</v>
      </c>
      <c r="G26" s="85">
        <v>4000</v>
      </c>
      <c r="H26" s="85">
        <v>4000</v>
      </c>
      <c r="I26" s="86">
        <v>4000</v>
      </c>
      <c r="J26" s="90" t="e">
        <f t="shared" si="3"/>
        <v>#DIV/0!</v>
      </c>
      <c r="K26" s="90">
        <f t="shared" si="4"/>
        <v>100</v>
      </c>
    </row>
    <row r="27" spans="1:11" ht="25.5" x14ac:dyDescent="0.25">
      <c r="A27" s="5"/>
      <c r="B27" s="9">
        <v>67</v>
      </c>
      <c r="C27" s="9"/>
      <c r="D27" s="9"/>
      <c r="E27" s="9" t="s">
        <v>112</v>
      </c>
      <c r="F27" s="85">
        <v>1160088.52</v>
      </c>
      <c r="G27" s="85">
        <v>2887000</v>
      </c>
      <c r="H27" s="85">
        <v>3183500</v>
      </c>
      <c r="I27" s="86">
        <v>1570586.94</v>
      </c>
      <c r="J27" s="99">
        <v>0</v>
      </c>
      <c r="K27" s="90">
        <f t="shared" si="4"/>
        <v>49.335226637348825</v>
      </c>
    </row>
    <row r="28" spans="1:11" x14ac:dyDescent="0.25">
      <c r="A28" s="6"/>
      <c r="B28" s="6"/>
      <c r="C28" s="6">
        <v>671</v>
      </c>
      <c r="D28" s="6"/>
      <c r="E28" s="6" t="s">
        <v>113</v>
      </c>
      <c r="F28" s="85">
        <v>1160088.52</v>
      </c>
      <c r="G28" s="85">
        <v>2887000</v>
      </c>
      <c r="H28" s="85">
        <v>3183500</v>
      </c>
      <c r="I28" s="86">
        <v>1570586.94</v>
      </c>
      <c r="J28" s="99">
        <v>0</v>
      </c>
      <c r="K28" s="90">
        <f t="shared" si="4"/>
        <v>49.335226637348825</v>
      </c>
    </row>
    <row r="29" spans="1:11" x14ac:dyDescent="0.25">
      <c r="A29" s="6"/>
      <c r="B29" s="6"/>
      <c r="C29" s="6"/>
      <c r="D29" s="6">
        <v>6711</v>
      </c>
      <c r="E29" s="6" t="s">
        <v>114</v>
      </c>
      <c r="F29" s="85">
        <v>1160088.52</v>
      </c>
      <c r="G29" s="85">
        <v>2862000</v>
      </c>
      <c r="H29" s="85">
        <v>3153700</v>
      </c>
      <c r="I29" s="86">
        <v>1570586.94</v>
      </c>
      <c r="J29" s="99">
        <v>0</v>
      </c>
      <c r="K29" s="90">
        <f t="shared" si="4"/>
        <v>49.801405967593624</v>
      </c>
    </row>
    <row r="30" spans="1:11" x14ac:dyDescent="0.25">
      <c r="A30" s="6"/>
      <c r="B30" s="6"/>
      <c r="C30" s="6"/>
      <c r="D30" s="6">
        <v>6712</v>
      </c>
      <c r="E30" s="6" t="s">
        <v>115</v>
      </c>
      <c r="F30" s="85">
        <v>0</v>
      </c>
      <c r="G30" s="85">
        <v>25000</v>
      </c>
      <c r="H30" s="85">
        <v>29800</v>
      </c>
      <c r="I30" s="86">
        <v>0</v>
      </c>
      <c r="J30" s="99">
        <v>0</v>
      </c>
      <c r="K30" s="90">
        <f t="shared" si="4"/>
        <v>0</v>
      </c>
    </row>
    <row r="31" spans="1:11" x14ac:dyDescent="0.25">
      <c r="A31" s="6"/>
      <c r="B31" s="6">
        <v>68</v>
      </c>
      <c r="C31" s="6"/>
      <c r="D31" s="6"/>
      <c r="E31" s="6" t="s">
        <v>171</v>
      </c>
      <c r="F31" s="85">
        <v>0</v>
      </c>
      <c r="G31" s="85">
        <v>0</v>
      </c>
      <c r="H31" s="85">
        <v>0</v>
      </c>
      <c r="I31" s="86">
        <v>0</v>
      </c>
      <c r="J31" s="99">
        <v>0</v>
      </c>
      <c r="K31" s="99">
        <v>0</v>
      </c>
    </row>
    <row r="32" spans="1:11" x14ac:dyDescent="0.25">
      <c r="A32" s="6"/>
      <c r="B32" s="6"/>
      <c r="C32" s="6">
        <v>683</v>
      </c>
      <c r="D32" s="6"/>
      <c r="E32" s="6" t="s">
        <v>172</v>
      </c>
      <c r="F32" s="85">
        <v>0</v>
      </c>
      <c r="G32" s="85">
        <v>0</v>
      </c>
      <c r="H32" s="85">
        <v>0</v>
      </c>
      <c r="I32" s="86">
        <v>0</v>
      </c>
      <c r="J32" s="99">
        <v>0</v>
      </c>
      <c r="K32" s="99">
        <v>0</v>
      </c>
    </row>
    <row r="33" spans="1:11" x14ac:dyDescent="0.25">
      <c r="A33" s="6"/>
      <c r="B33" s="6"/>
      <c r="C33" s="6"/>
      <c r="D33" s="6">
        <v>6831</v>
      </c>
      <c r="E33" s="6" t="s">
        <v>172</v>
      </c>
      <c r="F33" s="85">
        <v>0</v>
      </c>
      <c r="G33" s="85">
        <v>0</v>
      </c>
      <c r="H33" s="85">
        <v>0</v>
      </c>
      <c r="I33" s="86">
        <v>0</v>
      </c>
      <c r="J33" s="99">
        <v>0</v>
      </c>
      <c r="K33" s="99">
        <v>0</v>
      </c>
    </row>
    <row r="34" spans="1:11" x14ac:dyDescent="0.25">
      <c r="A34" s="13">
        <v>7</v>
      </c>
      <c r="B34" s="6"/>
      <c r="C34" s="7"/>
      <c r="D34" s="7"/>
      <c r="E34" s="9" t="s">
        <v>21</v>
      </c>
      <c r="F34" s="89">
        <v>0</v>
      </c>
      <c r="G34" s="89">
        <v>0</v>
      </c>
      <c r="H34" s="89"/>
      <c r="I34" s="89">
        <v>0</v>
      </c>
      <c r="J34" s="90" t="e">
        <f t="shared" si="3"/>
        <v>#DIV/0!</v>
      </c>
      <c r="K34" s="99">
        <v>0</v>
      </c>
    </row>
    <row r="35" spans="1:11" ht="30.75" customHeight="1" x14ac:dyDescent="0.25">
      <c r="A35" s="6"/>
      <c r="B35" s="6">
        <v>72</v>
      </c>
      <c r="C35" s="7"/>
      <c r="D35" s="7"/>
      <c r="E35" s="21" t="s">
        <v>22</v>
      </c>
      <c r="F35" s="85">
        <v>0</v>
      </c>
      <c r="G35" s="85">
        <v>0</v>
      </c>
      <c r="H35" s="85">
        <v>0</v>
      </c>
      <c r="I35" s="86">
        <v>0</v>
      </c>
      <c r="J35" s="90" t="e">
        <f t="shared" si="3"/>
        <v>#DIV/0!</v>
      </c>
      <c r="K35" s="99">
        <v>0</v>
      </c>
    </row>
    <row r="36" spans="1:11" x14ac:dyDescent="0.25">
      <c r="A36" s="6"/>
      <c r="B36" s="6"/>
      <c r="C36" s="6">
        <v>722</v>
      </c>
      <c r="D36" s="6"/>
      <c r="E36" s="21" t="s">
        <v>170</v>
      </c>
      <c r="F36" s="85">
        <v>0</v>
      </c>
      <c r="G36" s="85">
        <v>0</v>
      </c>
      <c r="H36" s="85">
        <v>0</v>
      </c>
      <c r="I36" s="86">
        <v>0</v>
      </c>
      <c r="J36" s="90" t="e">
        <f t="shared" si="3"/>
        <v>#DIV/0!</v>
      </c>
      <c r="K36" s="99">
        <v>0</v>
      </c>
    </row>
    <row r="37" spans="1:11" x14ac:dyDescent="0.25">
      <c r="A37" s="6"/>
      <c r="B37" s="6"/>
      <c r="C37" s="6"/>
      <c r="D37" s="6">
        <v>7222</v>
      </c>
      <c r="E37" s="21" t="s">
        <v>161</v>
      </c>
      <c r="F37" s="85">
        <v>0</v>
      </c>
      <c r="G37" s="85">
        <v>0</v>
      </c>
      <c r="H37" s="85">
        <v>0</v>
      </c>
      <c r="I37" s="86">
        <v>0</v>
      </c>
      <c r="J37" s="99" t="e">
        <f t="shared" si="3"/>
        <v>#DIV/0!</v>
      </c>
      <c r="K37" s="99">
        <v>0</v>
      </c>
    </row>
    <row r="38" spans="1:11" x14ac:dyDescent="0.25">
      <c r="A38" s="6"/>
      <c r="B38" s="6"/>
      <c r="C38" s="6"/>
      <c r="D38" s="6">
        <v>7225</v>
      </c>
      <c r="E38" s="21" t="s">
        <v>163</v>
      </c>
      <c r="F38" s="85">
        <v>0</v>
      </c>
      <c r="G38" s="85">
        <v>0</v>
      </c>
      <c r="H38" s="85">
        <v>0</v>
      </c>
      <c r="I38" s="86">
        <v>0</v>
      </c>
      <c r="J38" s="99">
        <v>0</v>
      </c>
      <c r="K38" s="99">
        <v>0</v>
      </c>
    </row>
    <row r="39" spans="1:11" ht="18" x14ac:dyDescent="0.25">
      <c r="A39" s="126"/>
      <c r="B39" s="126"/>
      <c r="C39" s="126"/>
      <c r="D39" s="126"/>
      <c r="E39" s="126"/>
      <c r="F39" s="126"/>
      <c r="G39" s="126"/>
      <c r="H39" s="126"/>
      <c r="I39" s="126"/>
      <c r="J39" s="126"/>
      <c r="K39" s="126"/>
    </row>
    <row r="40" spans="1:11" ht="36.75" customHeight="1" x14ac:dyDescent="0.25">
      <c r="A40" s="138" t="s">
        <v>8</v>
      </c>
      <c r="B40" s="139"/>
      <c r="C40" s="139"/>
      <c r="D40" s="139"/>
      <c r="E40" s="140"/>
      <c r="F40" s="34" t="s">
        <v>237</v>
      </c>
      <c r="G40" s="34" t="s">
        <v>238</v>
      </c>
      <c r="H40" s="34" t="s">
        <v>239</v>
      </c>
      <c r="I40" s="34" t="s">
        <v>240</v>
      </c>
      <c r="J40" s="34" t="s">
        <v>23</v>
      </c>
      <c r="K40" s="34" t="s">
        <v>49</v>
      </c>
    </row>
    <row r="41" spans="1:11" x14ac:dyDescent="0.25">
      <c r="A41" s="135">
        <v>1</v>
      </c>
      <c r="B41" s="136"/>
      <c r="C41" s="136"/>
      <c r="D41" s="136"/>
      <c r="E41" s="137"/>
      <c r="F41" s="36">
        <v>2</v>
      </c>
      <c r="G41" s="36">
        <v>3</v>
      </c>
      <c r="H41" s="36">
        <v>4</v>
      </c>
      <c r="I41" s="36">
        <v>5</v>
      </c>
      <c r="J41" s="36" t="s">
        <v>36</v>
      </c>
      <c r="K41" s="36" t="s">
        <v>37</v>
      </c>
    </row>
    <row r="42" spans="1:11" x14ac:dyDescent="0.25">
      <c r="A42" s="5"/>
      <c r="B42" s="5"/>
      <c r="C42" s="5"/>
      <c r="D42" s="5"/>
      <c r="E42" s="5" t="s">
        <v>47</v>
      </c>
      <c r="F42" s="85">
        <v>1674302.39</v>
      </c>
      <c r="G42" s="85">
        <v>3741100</v>
      </c>
      <c r="H42" s="85">
        <v>4037600</v>
      </c>
      <c r="I42" s="86">
        <v>2099138.41</v>
      </c>
      <c r="J42" s="91">
        <f>I42/F42*100</f>
        <v>125.37391229549641</v>
      </c>
      <c r="K42" s="91">
        <f>I42/H42*100</f>
        <v>51.989756538537748</v>
      </c>
    </row>
    <row r="43" spans="1:11" x14ac:dyDescent="0.25">
      <c r="A43" s="5">
        <v>3</v>
      </c>
      <c r="B43" s="5"/>
      <c r="C43" s="5"/>
      <c r="D43" s="5"/>
      <c r="E43" s="5" t="s">
        <v>4</v>
      </c>
      <c r="F43" s="85">
        <v>1670079.55</v>
      </c>
      <c r="G43" s="85">
        <v>3681800</v>
      </c>
      <c r="H43" s="85">
        <v>3973500</v>
      </c>
      <c r="I43" s="86">
        <v>2059462.76</v>
      </c>
      <c r="J43" s="91">
        <f t="shared" ref="J43:J106" si="5">I43/F43*100</f>
        <v>123.31524926462333</v>
      </c>
      <c r="K43" s="91">
        <f t="shared" ref="K43:K107" si="6">I43/H43*100</f>
        <v>51.829942368189251</v>
      </c>
    </row>
    <row r="44" spans="1:11" x14ac:dyDescent="0.25">
      <c r="A44" s="5"/>
      <c r="B44" s="9">
        <v>31</v>
      </c>
      <c r="C44" s="9"/>
      <c r="D44" s="9"/>
      <c r="E44" s="9" t="s">
        <v>5</v>
      </c>
      <c r="F44" s="85">
        <v>1112646.25</v>
      </c>
      <c r="G44" s="85">
        <v>2520900</v>
      </c>
      <c r="H44" s="85">
        <v>2802900</v>
      </c>
      <c r="I44" s="86">
        <v>1390330.98</v>
      </c>
      <c r="J44" s="91">
        <f t="shared" si="5"/>
        <v>124.95714428552651</v>
      </c>
      <c r="K44" s="91">
        <f t="shared" si="6"/>
        <v>49.603303007599273</v>
      </c>
    </row>
    <row r="45" spans="1:11" x14ac:dyDescent="0.25">
      <c r="A45" s="6"/>
      <c r="B45" s="6"/>
      <c r="C45" s="6">
        <v>311</v>
      </c>
      <c r="D45" s="6"/>
      <c r="E45" s="6" t="s">
        <v>32</v>
      </c>
      <c r="F45" s="85">
        <v>887845.48</v>
      </c>
      <c r="G45" s="85">
        <v>2027000</v>
      </c>
      <c r="H45" s="85">
        <v>2222000</v>
      </c>
      <c r="I45" s="86">
        <v>1098751.21</v>
      </c>
      <c r="J45" s="91">
        <f t="shared" si="5"/>
        <v>123.75477881579123</v>
      </c>
      <c r="K45" s="91">
        <f t="shared" si="6"/>
        <v>49.448749324932493</v>
      </c>
    </row>
    <row r="46" spans="1:11" x14ac:dyDescent="0.25">
      <c r="A46" s="6"/>
      <c r="B46" s="6"/>
      <c r="C46" s="6"/>
      <c r="D46" s="6">
        <v>3111</v>
      </c>
      <c r="E46" s="6" t="s">
        <v>33</v>
      </c>
      <c r="F46" s="85">
        <v>887845.48</v>
      </c>
      <c r="G46" s="85">
        <v>2027000</v>
      </c>
      <c r="H46" s="85">
        <v>2215000</v>
      </c>
      <c r="I46" s="86">
        <v>1094753.82</v>
      </c>
      <c r="J46" s="91">
        <f t="shared" si="5"/>
        <v>123.30454393933503</v>
      </c>
      <c r="K46" s="91">
        <f t="shared" si="6"/>
        <v>49.424551693002257</v>
      </c>
    </row>
    <row r="47" spans="1:11" x14ac:dyDescent="0.25">
      <c r="A47" s="6"/>
      <c r="B47" s="6"/>
      <c r="C47" s="6"/>
      <c r="D47" s="6">
        <v>3114</v>
      </c>
      <c r="E47" s="6" t="s">
        <v>242</v>
      </c>
      <c r="F47" s="85">
        <v>0</v>
      </c>
      <c r="G47" s="85">
        <v>0</v>
      </c>
      <c r="H47" s="85">
        <v>7000</v>
      </c>
      <c r="I47" s="86">
        <v>3997.39</v>
      </c>
      <c r="J47" s="91" t="e">
        <f t="shared" si="5"/>
        <v>#DIV/0!</v>
      </c>
      <c r="K47" s="91">
        <f t="shared" si="6"/>
        <v>57.105571428571423</v>
      </c>
    </row>
    <row r="48" spans="1:11" x14ac:dyDescent="0.25">
      <c r="A48" s="6"/>
      <c r="B48" s="6"/>
      <c r="C48" s="6">
        <v>312</v>
      </c>
      <c r="D48" s="6"/>
      <c r="E48" s="6" t="s">
        <v>116</v>
      </c>
      <c r="F48" s="85">
        <v>77728.06</v>
      </c>
      <c r="G48" s="85">
        <v>159400</v>
      </c>
      <c r="H48" s="85">
        <v>214400</v>
      </c>
      <c r="I48" s="86">
        <v>110286.07</v>
      </c>
      <c r="J48" s="91">
        <f t="shared" si="5"/>
        <v>141.88707398589392</v>
      </c>
      <c r="K48" s="91">
        <f t="shared" si="6"/>
        <v>51.439398320895521</v>
      </c>
    </row>
    <row r="49" spans="1:11" x14ac:dyDescent="0.25">
      <c r="A49" s="6"/>
      <c r="B49" s="6"/>
      <c r="C49" s="6"/>
      <c r="D49" s="6">
        <v>3121</v>
      </c>
      <c r="E49" s="6" t="s">
        <v>116</v>
      </c>
      <c r="F49" s="85">
        <v>77728.06</v>
      </c>
      <c r="G49" s="85">
        <v>159400</v>
      </c>
      <c r="H49" s="85">
        <v>214400</v>
      </c>
      <c r="I49" s="86">
        <v>110286.06</v>
      </c>
      <c r="J49" s="91">
        <f t="shared" si="5"/>
        <v>141.88706112052714</v>
      </c>
      <c r="K49" s="91">
        <f t="shared" si="6"/>
        <v>51.439393656716412</v>
      </c>
    </row>
    <row r="50" spans="1:11" x14ac:dyDescent="0.25">
      <c r="A50" s="6"/>
      <c r="B50" s="6"/>
      <c r="C50" s="6">
        <v>313</v>
      </c>
      <c r="D50" s="6"/>
      <c r="E50" s="6" t="s">
        <v>117</v>
      </c>
      <c r="F50" s="85">
        <v>147072.71</v>
      </c>
      <c r="G50" s="85">
        <v>334500</v>
      </c>
      <c r="H50" s="85">
        <v>366500</v>
      </c>
      <c r="I50" s="86">
        <v>181293.71</v>
      </c>
      <c r="J50" s="91">
        <f t="shared" si="5"/>
        <v>123.26808284147344</v>
      </c>
      <c r="K50" s="91">
        <f t="shared" si="6"/>
        <v>49.466223738062752</v>
      </c>
    </row>
    <row r="51" spans="1:11" x14ac:dyDescent="0.25">
      <c r="A51" s="6"/>
      <c r="B51" s="6"/>
      <c r="C51" s="6"/>
      <c r="D51" s="6">
        <v>3132</v>
      </c>
      <c r="E51" s="6" t="s">
        <v>118</v>
      </c>
      <c r="F51" s="85">
        <v>147072.71</v>
      </c>
      <c r="G51" s="85">
        <v>334500</v>
      </c>
      <c r="H51" s="85">
        <v>366500</v>
      </c>
      <c r="I51" s="86">
        <v>181293.71</v>
      </c>
      <c r="J51" s="91">
        <f t="shared" si="5"/>
        <v>123.26808284147344</v>
      </c>
      <c r="K51" s="91">
        <f t="shared" si="6"/>
        <v>49.466223738062752</v>
      </c>
    </row>
    <row r="52" spans="1:11" x14ac:dyDescent="0.25">
      <c r="A52" s="6"/>
      <c r="B52" s="6">
        <v>32</v>
      </c>
      <c r="C52" s="7"/>
      <c r="D52" s="7"/>
      <c r="E52" s="6" t="s">
        <v>13</v>
      </c>
      <c r="F52" s="85">
        <v>548776.85</v>
      </c>
      <c r="G52" s="85">
        <v>1131500</v>
      </c>
      <c r="H52" s="85">
        <v>1141200</v>
      </c>
      <c r="I52" s="86">
        <v>666777.5</v>
      </c>
      <c r="J52" s="91">
        <f t="shared" si="5"/>
        <v>121.50248320423867</v>
      </c>
      <c r="K52" s="91">
        <f t="shared" si="6"/>
        <v>58.427751489660004</v>
      </c>
    </row>
    <row r="53" spans="1:11" x14ac:dyDescent="0.25">
      <c r="A53" s="6"/>
      <c r="B53" s="6"/>
      <c r="C53" s="6">
        <v>321</v>
      </c>
      <c r="D53" s="6"/>
      <c r="E53" s="6" t="s">
        <v>34</v>
      </c>
      <c r="F53" s="85">
        <v>22135.34</v>
      </c>
      <c r="G53" s="85">
        <v>59000</v>
      </c>
      <c r="H53" s="85">
        <v>59000</v>
      </c>
      <c r="I53" s="86">
        <v>25881.53</v>
      </c>
      <c r="J53" s="91">
        <f t="shared" si="5"/>
        <v>116.92402285214503</v>
      </c>
      <c r="K53" s="91">
        <f t="shared" si="6"/>
        <v>43.866999999999997</v>
      </c>
    </row>
    <row r="54" spans="1:11" x14ac:dyDescent="0.25">
      <c r="A54" s="6"/>
      <c r="B54" s="13"/>
      <c r="C54" s="6"/>
      <c r="D54" s="6">
        <v>3211</v>
      </c>
      <c r="E54" s="21" t="s">
        <v>35</v>
      </c>
      <c r="F54" s="85">
        <v>6469.92</v>
      </c>
      <c r="G54" s="85">
        <v>13000</v>
      </c>
      <c r="H54" s="85">
        <v>13000</v>
      </c>
      <c r="I54" s="86">
        <v>6809.72</v>
      </c>
      <c r="J54" s="91">
        <f t="shared" si="5"/>
        <v>105.25199693350149</v>
      </c>
      <c r="K54" s="91">
        <f t="shared" si="6"/>
        <v>52.382461538461541</v>
      </c>
    </row>
    <row r="55" spans="1:11" ht="25.5" x14ac:dyDescent="0.25">
      <c r="A55" s="6"/>
      <c r="B55" s="13"/>
      <c r="C55" s="6"/>
      <c r="D55" s="6">
        <v>3212</v>
      </c>
      <c r="E55" s="21" t="s">
        <v>119</v>
      </c>
      <c r="F55" s="85">
        <v>14853.92</v>
      </c>
      <c r="G55" s="85">
        <v>40000</v>
      </c>
      <c r="H55" s="85">
        <v>40000</v>
      </c>
      <c r="I55" s="86">
        <v>18113.310000000001</v>
      </c>
      <c r="J55" s="91">
        <f t="shared" si="5"/>
        <v>121.94296185787994</v>
      </c>
      <c r="K55" s="91">
        <f t="shared" si="6"/>
        <v>45.283275000000003</v>
      </c>
    </row>
    <row r="56" spans="1:11" x14ac:dyDescent="0.25">
      <c r="A56" s="6"/>
      <c r="B56" s="13"/>
      <c r="C56" s="6"/>
      <c r="D56" s="6">
        <v>3213</v>
      </c>
      <c r="E56" s="21" t="s">
        <v>120</v>
      </c>
      <c r="F56" s="85">
        <v>350</v>
      </c>
      <c r="G56" s="85">
        <v>4000</v>
      </c>
      <c r="H56" s="85">
        <v>4000</v>
      </c>
      <c r="I56" s="86">
        <v>9000</v>
      </c>
      <c r="J56" s="91">
        <f t="shared" si="5"/>
        <v>2571.4285714285716</v>
      </c>
      <c r="K56" s="91">
        <f t="shared" si="6"/>
        <v>225</v>
      </c>
    </row>
    <row r="57" spans="1:11" x14ac:dyDescent="0.25">
      <c r="A57" s="6"/>
      <c r="B57" s="6"/>
      <c r="C57" s="7"/>
      <c r="D57" s="7">
        <v>3214</v>
      </c>
      <c r="E57" s="7" t="s">
        <v>121</v>
      </c>
      <c r="F57" s="85">
        <v>461.5</v>
      </c>
      <c r="G57" s="85">
        <v>2000</v>
      </c>
      <c r="H57" s="85">
        <v>2000</v>
      </c>
      <c r="I57" s="86">
        <v>58.5</v>
      </c>
      <c r="J57" s="91">
        <f t="shared" si="5"/>
        <v>12.676056338028168</v>
      </c>
      <c r="K57" s="91">
        <f t="shared" si="6"/>
        <v>2.9250000000000003</v>
      </c>
    </row>
    <row r="58" spans="1:11" x14ac:dyDescent="0.25">
      <c r="A58" s="6"/>
      <c r="B58" s="6"/>
      <c r="C58" s="6">
        <v>322</v>
      </c>
      <c r="D58" s="6"/>
      <c r="E58" s="6" t="s">
        <v>122</v>
      </c>
      <c r="F58" s="85">
        <v>79681.009999999995</v>
      </c>
      <c r="G58" s="85">
        <v>259500</v>
      </c>
      <c r="H58" s="85">
        <v>361700</v>
      </c>
      <c r="I58" s="86">
        <v>127564.47</v>
      </c>
      <c r="J58" s="91">
        <f t="shared" si="5"/>
        <v>160.09394208231046</v>
      </c>
      <c r="K58" s="91">
        <f t="shared" si="6"/>
        <v>35.268031517832462</v>
      </c>
    </row>
    <row r="59" spans="1:11" x14ac:dyDescent="0.25">
      <c r="A59" s="6"/>
      <c r="B59" s="13"/>
      <c r="C59" s="6"/>
      <c r="D59" s="6">
        <v>3221</v>
      </c>
      <c r="E59" s="21" t="s">
        <v>123</v>
      </c>
      <c r="F59" s="85">
        <v>6132.24</v>
      </c>
      <c r="G59" s="85">
        <v>23000</v>
      </c>
      <c r="H59" s="85">
        <v>23000</v>
      </c>
      <c r="I59" s="86">
        <v>8364.5400000000009</v>
      </c>
      <c r="J59" s="91">
        <f t="shared" si="5"/>
        <v>136.4026848264256</v>
      </c>
      <c r="K59" s="91">
        <f t="shared" si="6"/>
        <v>36.367565217391309</v>
      </c>
    </row>
    <row r="60" spans="1:11" x14ac:dyDescent="0.25">
      <c r="A60" s="6"/>
      <c r="B60" s="13"/>
      <c r="C60" s="6"/>
      <c r="D60" s="6">
        <v>3222</v>
      </c>
      <c r="E60" s="21" t="s">
        <v>124</v>
      </c>
      <c r="F60" s="85">
        <v>38281.49</v>
      </c>
      <c r="G60" s="85">
        <v>86000</v>
      </c>
      <c r="H60" s="85">
        <v>86000</v>
      </c>
      <c r="I60" s="86">
        <v>49340.38</v>
      </c>
      <c r="J60" s="91">
        <f t="shared" si="5"/>
        <v>128.88834786733744</v>
      </c>
      <c r="K60" s="91">
        <f t="shared" si="6"/>
        <v>57.372534883720924</v>
      </c>
    </row>
    <row r="61" spans="1:11" x14ac:dyDescent="0.25">
      <c r="A61" s="6"/>
      <c r="B61" s="13"/>
      <c r="C61" s="6"/>
      <c r="D61" s="6">
        <v>3223</v>
      </c>
      <c r="E61" s="21" t="s">
        <v>125</v>
      </c>
      <c r="F61" s="85">
        <v>27714.35</v>
      </c>
      <c r="G61" s="85">
        <v>83300</v>
      </c>
      <c r="H61" s="85">
        <v>83300</v>
      </c>
      <c r="I61" s="86">
        <v>24335.56</v>
      </c>
      <c r="J61" s="91">
        <f t="shared" si="5"/>
        <v>87.808517969932552</v>
      </c>
      <c r="K61" s="91">
        <f t="shared" si="6"/>
        <v>29.214357743097242</v>
      </c>
    </row>
    <row r="62" spans="1:11" x14ac:dyDescent="0.25">
      <c r="A62" s="6"/>
      <c r="B62" s="6"/>
      <c r="C62" s="7"/>
      <c r="D62" s="7">
        <v>3224</v>
      </c>
      <c r="E62" s="7" t="s">
        <v>126</v>
      </c>
      <c r="F62" s="85">
        <v>6543.82</v>
      </c>
      <c r="G62" s="85">
        <v>152200</v>
      </c>
      <c r="H62" s="85">
        <v>154400</v>
      </c>
      <c r="I62" s="86">
        <v>43004.6</v>
      </c>
      <c r="J62" s="91">
        <f t="shared" si="5"/>
        <v>657.17883438114131</v>
      </c>
      <c r="K62" s="91">
        <f t="shared" si="6"/>
        <v>27.852720207253885</v>
      </c>
    </row>
    <row r="63" spans="1:11" x14ac:dyDescent="0.25">
      <c r="A63" s="6"/>
      <c r="B63" s="13"/>
      <c r="C63" s="6"/>
      <c r="D63" s="6">
        <v>3225</v>
      </c>
      <c r="E63" s="21" t="s">
        <v>127</v>
      </c>
      <c r="F63" s="85">
        <v>0</v>
      </c>
      <c r="G63" s="85">
        <v>0</v>
      </c>
      <c r="H63" s="85">
        <v>0</v>
      </c>
      <c r="I63" s="86">
        <v>0</v>
      </c>
      <c r="J63" s="99">
        <v>0</v>
      </c>
      <c r="K63" s="99">
        <v>0</v>
      </c>
    </row>
    <row r="64" spans="1:11" x14ac:dyDescent="0.25">
      <c r="A64" s="6"/>
      <c r="B64" s="6"/>
      <c r="C64" s="7"/>
      <c r="D64" s="7">
        <v>3227</v>
      </c>
      <c r="E64" s="7" t="s">
        <v>128</v>
      </c>
      <c r="F64" s="85">
        <v>1009.11</v>
      </c>
      <c r="G64" s="85">
        <v>15000</v>
      </c>
      <c r="H64" s="85">
        <v>15000</v>
      </c>
      <c r="I64" s="86">
        <v>2519.39</v>
      </c>
      <c r="J64" s="91">
        <f t="shared" si="5"/>
        <v>249.66455589578933</v>
      </c>
      <c r="K64" s="91">
        <f t="shared" si="6"/>
        <v>16.79593333333333</v>
      </c>
    </row>
    <row r="65" spans="1:11" x14ac:dyDescent="0.25">
      <c r="A65" s="6"/>
      <c r="B65" s="6"/>
      <c r="C65" s="6">
        <v>323</v>
      </c>
      <c r="D65" s="6"/>
      <c r="E65" s="6" t="s">
        <v>129</v>
      </c>
      <c r="F65" s="85">
        <v>404983.41</v>
      </c>
      <c r="G65" s="85">
        <v>608200</v>
      </c>
      <c r="H65" s="85">
        <v>615700</v>
      </c>
      <c r="I65" s="86">
        <v>455043.26</v>
      </c>
      <c r="J65" s="91">
        <f t="shared" si="5"/>
        <v>112.36096313179841</v>
      </c>
      <c r="K65" s="91">
        <f t="shared" si="6"/>
        <v>73.906652590547353</v>
      </c>
    </row>
    <row r="66" spans="1:11" x14ac:dyDescent="0.25">
      <c r="A66" s="6"/>
      <c r="B66" s="13"/>
      <c r="C66" s="6"/>
      <c r="D66" s="6">
        <v>3231</v>
      </c>
      <c r="E66" s="21" t="s">
        <v>130</v>
      </c>
      <c r="F66" s="85">
        <v>13238.47</v>
      </c>
      <c r="G66" s="85">
        <v>23000</v>
      </c>
      <c r="H66" s="85">
        <v>23000</v>
      </c>
      <c r="I66" s="86">
        <v>13815.14</v>
      </c>
      <c r="J66" s="91">
        <f t="shared" si="5"/>
        <v>104.35601697174977</v>
      </c>
      <c r="K66" s="91">
        <f t="shared" si="6"/>
        <v>60.06582608695652</v>
      </c>
    </row>
    <row r="67" spans="1:11" x14ac:dyDescent="0.25">
      <c r="A67" s="6"/>
      <c r="B67" s="13"/>
      <c r="C67" s="6"/>
      <c r="D67" s="6">
        <v>3232</v>
      </c>
      <c r="E67" s="21" t="s">
        <v>131</v>
      </c>
      <c r="F67" s="85">
        <v>34595.08</v>
      </c>
      <c r="G67" s="85">
        <v>77400</v>
      </c>
      <c r="H67" s="85">
        <v>78900</v>
      </c>
      <c r="I67" s="86">
        <v>51246.06</v>
      </c>
      <c r="J67" s="91">
        <f t="shared" si="5"/>
        <v>148.13106372351211</v>
      </c>
      <c r="K67" s="91">
        <f t="shared" si="6"/>
        <v>64.950646387832705</v>
      </c>
    </row>
    <row r="68" spans="1:11" x14ac:dyDescent="0.25">
      <c r="A68" s="6"/>
      <c r="B68" s="13"/>
      <c r="C68" s="6"/>
      <c r="D68" s="6">
        <v>3233</v>
      </c>
      <c r="E68" s="21" t="s">
        <v>132</v>
      </c>
      <c r="F68" s="85">
        <v>11956.23</v>
      </c>
      <c r="G68" s="85">
        <v>10500</v>
      </c>
      <c r="H68" s="85">
        <v>10500</v>
      </c>
      <c r="I68" s="86">
        <v>27779.19</v>
      </c>
      <c r="J68" s="91">
        <f t="shared" si="5"/>
        <v>232.34071274975472</v>
      </c>
      <c r="K68" s="91">
        <f t="shared" si="6"/>
        <v>264.5637142857143</v>
      </c>
    </row>
    <row r="69" spans="1:11" x14ac:dyDescent="0.25">
      <c r="A69" s="6"/>
      <c r="B69" s="13"/>
      <c r="C69" s="6"/>
      <c r="D69" s="6">
        <v>3234</v>
      </c>
      <c r="E69" s="21" t="s">
        <v>138</v>
      </c>
      <c r="F69" s="85">
        <v>6512.85</v>
      </c>
      <c r="G69" s="85">
        <v>19000</v>
      </c>
      <c r="H69" s="85">
        <v>25000</v>
      </c>
      <c r="I69" s="86">
        <v>17762.349999999999</v>
      </c>
      <c r="J69" s="91">
        <f t="shared" si="5"/>
        <v>272.72776127194697</v>
      </c>
      <c r="K69" s="91">
        <f t="shared" si="6"/>
        <v>71.049399999999991</v>
      </c>
    </row>
    <row r="70" spans="1:11" x14ac:dyDescent="0.25">
      <c r="A70" s="6"/>
      <c r="B70" s="13"/>
      <c r="C70" s="6"/>
      <c r="D70" s="6">
        <v>3235</v>
      </c>
      <c r="E70" s="21" t="s">
        <v>137</v>
      </c>
      <c r="F70" s="85">
        <v>11955.82</v>
      </c>
      <c r="G70" s="85">
        <v>36000</v>
      </c>
      <c r="H70" s="85">
        <v>36000</v>
      </c>
      <c r="I70" s="86">
        <v>1578.51</v>
      </c>
      <c r="J70" s="91">
        <f t="shared" si="5"/>
        <v>13.202858524133015</v>
      </c>
      <c r="K70" s="91">
        <f t="shared" si="6"/>
        <v>4.3847499999999995</v>
      </c>
    </row>
    <row r="71" spans="1:11" x14ac:dyDescent="0.25">
      <c r="A71" s="6"/>
      <c r="B71" s="13"/>
      <c r="C71" s="6"/>
      <c r="D71" s="6">
        <v>3236</v>
      </c>
      <c r="E71" s="21" t="s">
        <v>136</v>
      </c>
      <c r="F71" s="85">
        <v>4711.24</v>
      </c>
      <c r="G71" s="85">
        <v>14500</v>
      </c>
      <c r="H71" s="85">
        <v>14500</v>
      </c>
      <c r="I71" s="86">
        <v>506.64</v>
      </c>
      <c r="J71" s="91">
        <f t="shared" si="5"/>
        <v>10.753856734108219</v>
      </c>
      <c r="K71" s="91">
        <f t="shared" si="6"/>
        <v>3.4940689655172412</v>
      </c>
    </row>
    <row r="72" spans="1:11" x14ac:dyDescent="0.25">
      <c r="A72" s="6"/>
      <c r="B72" s="13"/>
      <c r="C72" s="6"/>
      <c r="D72" s="6">
        <v>3237</v>
      </c>
      <c r="E72" s="21" t="s">
        <v>135</v>
      </c>
      <c r="F72" s="85">
        <v>299673.01</v>
      </c>
      <c r="G72" s="85">
        <v>340800</v>
      </c>
      <c r="H72" s="85">
        <v>340800</v>
      </c>
      <c r="I72" s="86">
        <v>310807.03000000003</v>
      </c>
      <c r="J72" s="91">
        <f t="shared" si="5"/>
        <v>103.71538965087315</v>
      </c>
      <c r="K72" s="91">
        <f t="shared" si="6"/>
        <v>91.199245892018794</v>
      </c>
    </row>
    <row r="73" spans="1:11" x14ac:dyDescent="0.25">
      <c r="A73" s="6"/>
      <c r="B73" s="13"/>
      <c r="C73" s="6"/>
      <c r="D73" s="6">
        <v>3238</v>
      </c>
      <c r="E73" s="21" t="s">
        <v>134</v>
      </c>
      <c r="F73" s="85">
        <v>5637.56</v>
      </c>
      <c r="G73" s="85">
        <v>26000</v>
      </c>
      <c r="H73" s="85">
        <v>26000</v>
      </c>
      <c r="I73" s="86">
        <v>9669.65</v>
      </c>
      <c r="J73" s="91">
        <f t="shared" si="5"/>
        <v>171.52189954519329</v>
      </c>
      <c r="K73" s="91">
        <f t="shared" si="6"/>
        <v>37.190961538461536</v>
      </c>
    </row>
    <row r="74" spans="1:11" x14ac:dyDescent="0.25">
      <c r="A74" s="6"/>
      <c r="B74" s="13"/>
      <c r="C74" s="6"/>
      <c r="D74" s="6">
        <v>3239</v>
      </c>
      <c r="E74" s="21" t="s">
        <v>133</v>
      </c>
      <c r="F74" s="85">
        <v>16703.150000000001</v>
      </c>
      <c r="G74" s="85">
        <v>61000</v>
      </c>
      <c r="H74" s="85">
        <v>61000</v>
      </c>
      <c r="I74" s="86">
        <v>21878.69</v>
      </c>
      <c r="J74" s="91">
        <f t="shared" si="5"/>
        <v>130.98541293109383</v>
      </c>
      <c r="K74" s="91">
        <f t="shared" si="6"/>
        <v>35.866704918032781</v>
      </c>
    </row>
    <row r="75" spans="1:11" x14ac:dyDescent="0.25">
      <c r="A75" s="6"/>
      <c r="B75" s="13"/>
      <c r="C75" s="6">
        <v>324</v>
      </c>
      <c r="D75" s="6"/>
      <c r="E75" s="21" t="s">
        <v>139</v>
      </c>
      <c r="F75" s="85">
        <v>20218.62</v>
      </c>
      <c r="G75" s="85">
        <v>37300</v>
      </c>
      <c r="H75" s="85">
        <v>37300</v>
      </c>
      <c r="I75" s="86">
        <v>27581.31</v>
      </c>
      <c r="J75" s="91">
        <f t="shared" si="5"/>
        <v>136.4153933354502</v>
      </c>
      <c r="K75" s="91">
        <f t="shared" si="6"/>
        <v>73.9445308310992</v>
      </c>
    </row>
    <row r="76" spans="1:11" x14ac:dyDescent="0.25">
      <c r="A76" s="6"/>
      <c r="B76" s="13"/>
      <c r="C76" s="6"/>
      <c r="D76" s="6">
        <v>3241</v>
      </c>
      <c r="E76" s="21" t="s">
        <v>139</v>
      </c>
      <c r="F76" s="85">
        <v>20218.62</v>
      </c>
      <c r="G76" s="85">
        <v>37300</v>
      </c>
      <c r="H76" s="85">
        <v>37300</v>
      </c>
      <c r="I76" s="86">
        <v>27581.31</v>
      </c>
      <c r="J76" s="91">
        <f t="shared" si="5"/>
        <v>136.4153933354502</v>
      </c>
      <c r="K76" s="91">
        <f t="shared" si="6"/>
        <v>73.9445308310992</v>
      </c>
    </row>
    <row r="77" spans="1:11" x14ac:dyDescent="0.25">
      <c r="A77" s="6"/>
      <c r="B77" s="13"/>
      <c r="C77" s="6">
        <v>329</v>
      </c>
      <c r="D77" s="6"/>
      <c r="E77" s="21" t="s">
        <v>140</v>
      </c>
      <c r="F77" s="85">
        <v>21758.47</v>
      </c>
      <c r="G77" s="85">
        <v>67500</v>
      </c>
      <c r="H77" s="85">
        <v>67500</v>
      </c>
      <c r="I77" s="86">
        <v>30892.26</v>
      </c>
      <c r="J77" s="91">
        <f t="shared" si="5"/>
        <v>141.97808945206165</v>
      </c>
      <c r="K77" s="91">
        <f t="shared" si="6"/>
        <v>45.766311111111108</v>
      </c>
    </row>
    <row r="78" spans="1:11" ht="25.5" x14ac:dyDescent="0.25">
      <c r="A78" s="6"/>
      <c r="B78" s="13"/>
      <c r="C78" s="6"/>
      <c r="D78" s="6">
        <v>3291</v>
      </c>
      <c r="E78" s="21" t="s">
        <v>141</v>
      </c>
      <c r="F78" s="85">
        <v>0</v>
      </c>
      <c r="G78" s="85">
        <v>3000</v>
      </c>
      <c r="H78" s="85">
        <v>3000</v>
      </c>
      <c r="I78" s="86">
        <v>962.2</v>
      </c>
      <c r="J78" s="91" t="e">
        <f t="shared" si="5"/>
        <v>#DIV/0!</v>
      </c>
      <c r="K78" s="91">
        <f t="shared" si="6"/>
        <v>32.073333333333338</v>
      </c>
    </row>
    <row r="79" spans="1:11" x14ac:dyDescent="0.25">
      <c r="A79" s="6"/>
      <c r="B79" s="13"/>
      <c r="C79" s="6"/>
      <c r="D79" s="6">
        <v>3292</v>
      </c>
      <c r="E79" s="21" t="s">
        <v>142</v>
      </c>
      <c r="F79" s="85">
        <v>5885.33</v>
      </c>
      <c r="G79" s="85">
        <v>14000</v>
      </c>
      <c r="H79" s="85">
        <v>14000</v>
      </c>
      <c r="I79" s="86">
        <v>6056.48</v>
      </c>
      <c r="J79" s="91">
        <f t="shared" si="5"/>
        <v>102.90807822161203</v>
      </c>
      <c r="K79" s="91">
        <f t="shared" si="6"/>
        <v>43.260571428571424</v>
      </c>
    </row>
    <row r="80" spans="1:11" x14ac:dyDescent="0.25">
      <c r="A80" s="6"/>
      <c r="B80" s="13"/>
      <c r="C80" s="6"/>
      <c r="D80" s="6">
        <v>3293</v>
      </c>
      <c r="E80" s="21" t="s">
        <v>143</v>
      </c>
      <c r="F80" s="85">
        <v>13150.02</v>
      </c>
      <c r="G80" s="85">
        <v>34500</v>
      </c>
      <c r="H80" s="85">
        <v>34500</v>
      </c>
      <c r="I80" s="86">
        <v>23387.69</v>
      </c>
      <c r="J80" s="91">
        <f t="shared" si="5"/>
        <v>177.85288539485109</v>
      </c>
      <c r="K80" s="91">
        <f t="shared" si="6"/>
        <v>67.790405797101442</v>
      </c>
    </row>
    <row r="81" spans="1:11" x14ac:dyDescent="0.25">
      <c r="A81" s="6"/>
      <c r="B81" s="13"/>
      <c r="C81" s="6"/>
      <c r="D81" s="6">
        <v>3294</v>
      </c>
      <c r="E81" s="21" t="s">
        <v>144</v>
      </c>
      <c r="F81" s="85">
        <v>561.04999999999995</v>
      </c>
      <c r="G81" s="85">
        <v>600</v>
      </c>
      <c r="H81" s="85">
        <v>600</v>
      </c>
      <c r="I81" s="86">
        <v>28.98</v>
      </c>
      <c r="J81" s="91">
        <f t="shared" si="5"/>
        <v>5.1653150343106677</v>
      </c>
      <c r="K81" s="91">
        <f t="shared" si="6"/>
        <v>4.83</v>
      </c>
    </row>
    <row r="82" spans="1:11" x14ac:dyDescent="0.25">
      <c r="A82" s="6"/>
      <c r="B82" s="13"/>
      <c r="C82" s="6"/>
      <c r="D82" s="6">
        <v>3295</v>
      </c>
      <c r="E82" s="21" t="s">
        <v>145</v>
      </c>
      <c r="F82" s="85">
        <v>709.12</v>
      </c>
      <c r="G82" s="85">
        <v>5400</v>
      </c>
      <c r="H82" s="85">
        <v>5400</v>
      </c>
      <c r="I82" s="86">
        <v>128.9</v>
      </c>
      <c r="J82" s="91">
        <f t="shared" si="5"/>
        <v>18.177459386281587</v>
      </c>
      <c r="K82" s="91">
        <f t="shared" si="6"/>
        <v>2.3870370370370373</v>
      </c>
    </row>
    <row r="83" spans="1:11" x14ac:dyDescent="0.25">
      <c r="A83" s="6"/>
      <c r="B83" s="13"/>
      <c r="C83" s="6"/>
      <c r="D83" s="6">
        <v>3299</v>
      </c>
      <c r="E83" s="21" t="s">
        <v>140</v>
      </c>
      <c r="F83" s="85">
        <v>1452.95</v>
      </c>
      <c r="G83" s="85">
        <v>10000</v>
      </c>
      <c r="H83" s="85">
        <v>10000</v>
      </c>
      <c r="I83" s="86">
        <v>327.99</v>
      </c>
      <c r="J83" s="91">
        <f t="shared" si="5"/>
        <v>22.57407343680099</v>
      </c>
      <c r="K83" s="91">
        <f t="shared" si="6"/>
        <v>3.2799</v>
      </c>
    </row>
    <row r="84" spans="1:11" x14ac:dyDescent="0.25">
      <c r="A84" s="6"/>
      <c r="B84" s="13">
        <v>34</v>
      </c>
      <c r="C84" s="6"/>
      <c r="D84" s="6"/>
      <c r="E84" s="21" t="s">
        <v>81</v>
      </c>
      <c r="F84" s="85">
        <v>2754.96</v>
      </c>
      <c r="G84" s="85">
        <v>13400</v>
      </c>
      <c r="H84" s="85">
        <v>13400</v>
      </c>
      <c r="I84" s="86">
        <v>2168.9299999999998</v>
      </c>
      <c r="J84" s="91">
        <f t="shared" si="5"/>
        <v>78.728184801231222</v>
      </c>
      <c r="K84" s="91">
        <f t="shared" si="6"/>
        <v>16.186044776119402</v>
      </c>
    </row>
    <row r="85" spans="1:11" x14ac:dyDescent="0.25">
      <c r="A85" s="6"/>
      <c r="B85" s="13"/>
      <c r="C85" s="6">
        <v>343</v>
      </c>
      <c r="D85" s="6"/>
      <c r="E85" s="21" t="s">
        <v>146</v>
      </c>
      <c r="F85" s="85">
        <v>2754.96</v>
      </c>
      <c r="G85" s="85">
        <v>13400</v>
      </c>
      <c r="H85" s="85">
        <v>13400</v>
      </c>
      <c r="I85" s="86">
        <v>2168.9299999999998</v>
      </c>
      <c r="J85" s="91">
        <f t="shared" si="5"/>
        <v>78.728184801231222</v>
      </c>
      <c r="K85" s="91">
        <f t="shared" si="6"/>
        <v>16.186044776119402</v>
      </c>
    </row>
    <row r="86" spans="1:11" x14ac:dyDescent="0.25">
      <c r="A86" s="6"/>
      <c r="B86" s="13"/>
      <c r="C86" s="6"/>
      <c r="D86" s="6">
        <v>3431</v>
      </c>
      <c r="E86" s="21" t="s">
        <v>147</v>
      </c>
      <c r="F86" s="85">
        <v>2754.96</v>
      </c>
      <c r="G86" s="85">
        <v>12400</v>
      </c>
      <c r="H86" s="85">
        <v>12400</v>
      </c>
      <c r="I86" s="86">
        <v>2168.9299999999998</v>
      </c>
      <c r="J86" s="91">
        <f t="shared" si="5"/>
        <v>78.728184801231222</v>
      </c>
      <c r="K86" s="91">
        <f t="shared" si="6"/>
        <v>17.491370967741933</v>
      </c>
    </row>
    <row r="87" spans="1:11" ht="25.5" x14ac:dyDescent="0.25">
      <c r="A87" s="6"/>
      <c r="B87" s="13"/>
      <c r="C87" s="6"/>
      <c r="D87" s="6">
        <v>3432</v>
      </c>
      <c r="E87" s="21" t="s">
        <v>148</v>
      </c>
      <c r="F87" s="85">
        <v>0</v>
      </c>
      <c r="G87" s="85">
        <v>500</v>
      </c>
      <c r="H87" s="85">
        <v>500</v>
      </c>
      <c r="I87" s="86">
        <v>0</v>
      </c>
      <c r="J87" s="91" t="e">
        <f t="shared" si="5"/>
        <v>#DIV/0!</v>
      </c>
      <c r="K87" s="99">
        <v>0</v>
      </c>
    </row>
    <row r="88" spans="1:11" x14ac:dyDescent="0.25">
      <c r="A88" s="6"/>
      <c r="B88" s="13"/>
      <c r="C88" s="6"/>
      <c r="D88" s="6">
        <v>3433</v>
      </c>
      <c r="E88" s="21" t="s">
        <v>149</v>
      </c>
      <c r="F88" s="85">
        <v>0</v>
      </c>
      <c r="G88" s="85">
        <v>500</v>
      </c>
      <c r="H88" s="85">
        <v>500</v>
      </c>
      <c r="I88" s="86">
        <v>0</v>
      </c>
      <c r="J88" s="99">
        <v>0</v>
      </c>
      <c r="K88" s="99">
        <v>0</v>
      </c>
    </row>
    <row r="89" spans="1:11" ht="25.5" x14ac:dyDescent="0.25">
      <c r="A89" s="6"/>
      <c r="B89" s="13">
        <v>37</v>
      </c>
      <c r="C89" s="6"/>
      <c r="D89" s="6"/>
      <c r="E89" s="21" t="s">
        <v>150</v>
      </c>
      <c r="F89" s="85">
        <v>150</v>
      </c>
      <c r="G89" s="85">
        <v>4000</v>
      </c>
      <c r="H89" s="85">
        <v>4000</v>
      </c>
      <c r="I89" s="86">
        <v>0</v>
      </c>
      <c r="J89" s="91">
        <f t="shared" si="5"/>
        <v>0</v>
      </c>
      <c r="K89" s="91">
        <f t="shared" si="6"/>
        <v>0</v>
      </c>
    </row>
    <row r="90" spans="1:11" ht="25.5" x14ac:dyDescent="0.25">
      <c r="A90" s="6"/>
      <c r="B90" s="13"/>
      <c r="C90" s="6">
        <v>372</v>
      </c>
      <c r="D90" s="6"/>
      <c r="E90" s="21" t="s">
        <v>151</v>
      </c>
      <c r="F90" s="85">
        <v>150</v>
      </c>
      <c r="G90" s="85">
        <v>4000</v>
      </c>
      <c r="H90" s="85">
        <v>4000</v>
      </c>
      <c r="I90" s="86">
        <v>0</v>
      </c>
      <c r="J90" s="91">
        <f t="shared" si="5"/>
        <v>0</v>
      </c>
      <c r="K90" s="91">
        <f t="shared" si="6"/>
        <v>0</v>
      </c>
    </row>
    <row r="91" spans="1:11" x14ac:dyDescent="0.25">
      <c r="A91" s="6"/>
      <c r="B91" s="13"/>
      <c r="C91" s="6"/>
      <c r="D91" s="6">
        <v>3721</v>
      </c>
      <c r="E91" s="21" t="s">
        <v>152</v>
      </c>
      <c r="F91" s="85">
        <v>150</v>
      </c>
      <c r="G91" s="85">
        <v>4000</v>
      </c>
      <c r="H91" s="85">
        <v>4000</v>
      </c>
      <c r="I91" s="86">
        <v>0</v>
      </c>
      <c r="J91" s="91">
        <f t="shared" si="5"/>
        <v>0</v>
      </c>
      <c r="K91" s="91">
        <f t="shared" si="6"/>
        <v>0</v>
      </c>
    </row>
    <row r="92" spans="1:11" ht="25.5" x14ac:dyDescent="0.25">
      <c r="A92" s="6"/>
      <c r="B92" s="13">
        <v>38</v>
      </c>
      <c r="C92" s="6"/>
      <c r="D92" s="6"/>
      <c r="E92" s="21" t="s">
        <v>243</v>
      </c>
      <c r="F92" s="85">
        <v>5751.49</v>
      </c>
      <c r="G92" s="85">
        <v>12000</v>
      </c>
      <c r="H92" s="85">
        <v>12000</v>
      </c>
      <c r="I92" s="86">
        <v>0</v>
      </c>
      <c r="J92" s="91">
        <f t="shared" si="5"/>
        <v>0</v>
      </c>
      <c r="K92" s="91">
        <f t="shared" si="6"/>
        <v>0</v>
      </c>
    </row>
    <row r="93" spans="1:11" x14ac:dyDescent="0.25">
      <c r="A93" s="6"/>
      <c r="B93" s="13"/>
      <c r="C93" s="6">
        <v>381</v>
      </c>
      <c r="D93" s="6"/>
      <c r="E93" s="21" t="s">
        <v>111</v>
      </c>
      <c r="F93" s="85">
        <v>5751.49</v>
      </c>
      <c r="G93" s="85">
        <v>12000</v>
      </c>
      <c r="H93" s="85">
        <v>12000</v>
      </c>
      <c r="I93" s="86">
        <v>0</v>
      </c>
      <c r="J93" s="91">
        <f t="shared" si="5"/>
        <v>0</v>
      </c>
      <c r="K93" s="91">
        <f t="shared" si="6"/>
        <v>0</v>
      </c>
    </row>
    <row r="94" spans="1:11" x14ac:dyDescent="0.25">
      <c r="A94" s="6"/>
      <c r="B94" s="13"/>
      <c r="C94" s="6"/>
      <c r="D94" s="6">
        <v>3811</v>
      </c>
      <c r="E94" s="21" t="s">
        <v>153</v>
      </c>
      <c r="F94" s="85">
        <v>5751.49</v>
      </c>
      <c r="G94" s="85">
        <v>12000</v>
      </c>
      <c r="H94" s="85">
        <v>12000</v>
      </c>
      <c r="I94" s="86">
        <v>0</v>
      </c>
      <c r="J94" s="91">
        <f t="shared" si="5"/>
        <v>0</v>
      </c>
      <c r="K94" s="91">
        <f t="shared" si="6"/>
        <v>0</v>
      </c>
    </row>
    <row r="95" spans="1:11" x14ac:dyDescent="0.25">
      <c r="A95" s="8">
        <v>4</v>
      </c>
      <c r="B95" s="8"/>
      <c r="C95" s="8"/>
      <c r="D95" s="8"/>
      <c r="E95" s="11" t="s">
        <v>6</v>
      </c>
      <c r="F95" s="85">
        <v>4222.84</v>
      </c>
      <c r="G95" s="85">
        <v>59300</v>
      </c>
      <c r="H95" s="85">
        <v>64100</v>
      </c>
      <c r="I95" s="86">
        <v>39675.65</v>
      </c>
      <c r="J95" s="91">
        <f t="shared" si="5"/>
        <v>939.54897651817259</v>
      </c>
      <c r="K95" s="91">
        <f t="shared" si="6"/>
        <v>61.896489859594382</v>
      </c>
    </row>
    <row r="96" spans="1:11" ht="25.5" x14ac:dyDescent="0.25">
      <c r="A96" s="9"/>
      <c r="B96" s="9">
        <v>41</v>
      </c>
      <c r="C96" s="9"/>
      <c r="D96" s="9"/>
      <c r="E96" s="12" t="s">
        <v>7</v>
      </c>
      <c r="F96" s="85">
        <v>0</v>
      </c>
      <c r="G96" s="85">
        <v>0</v>
      </c>
      <c r="H96" s="87">
        <v>0</v>
      </c>
      <c r="I96" s="86">
        <v>279.99</v>
      </c>
      <c r="J96" s="99">
        <v>0</v>
      </c>
      <c r="K96" s="99" t="e">
        <f t="shared" si="6"/>
        <v>#DIV/0!</v>
      </c>
    </row>
    <row r="97" spans="1:11" x14ac:dyDescent="0.25">
      <c r="A97" s="9"/>
      <c r="B97" s="9"/>
      <c r="C97" s="6">
        <v>412</v>
      </c>
      <c r="D97" s="6"/>
      <c r="E97" s="6" t="s">
        <v>154</v>
      </c>
      <c r="F97" s="85">
        <v>0</v>
      </c>
      <c r="G97" s="85">
        <v>0</v>
      </c>
      <c r="H97" s="87">
        <v>0</v>
      </c>
      <c r="I97" s="86">
        <v>279.99</v>
      </c>
      <c r="J97" s="99">
        <v>0</v>
      </c>
      <c r="K97" s="99" t="e">
        <f t="shared" si="6"/>
        <v>#DIV/0!</v>
      </c>
    </row>
    <row r="98" spans="1:11" x14ac:dyDescent="0.25">
      <c r="A98" s="9"/>
      <c r="B98" s="9"/>
      <c r="C98" s="6"/>
      <c r="D98" s="6">
        <v>4123</v>
      </c>
      <c r="E98" s="6" t="s">
        <v>155</v>
      </c>
      <c r="F98" s="85">
        <v>0</v>
      </c>
      <c r="G98" s="85">
        <v>0</v>
      </c>
      <c r="H98" s="87"/>
      <c r="I98" s="86">
        <v>0</v>
      </c>
      <c r="J98" s="99">
        <v>0</v>
      </c>
      <c r="K98" s="99">
        <v>0</v>
      </c>
    </row>
    <row r="99" spans="1:11" x14ac:dyDescent="0.25">
      <c r="A99" s="9"/>
      <c r="B99" s="9"/>
      <c r="C99" s="6"/>
      <c r="D99" s="6">
        <v>4124</v>
      </c>
      <c r="E99" s="6" t="s">
        <v>156</v>
      </c>
      <c r="F99" s="85">
        <v>0</v>
      </c>
      <c r="G99" s="85">
        <v>0</v>
      </c>
      <c r="H99" s="87">
        <v>0</v>
      </c>
      <c r="I99" s="86">
        <v>0</v>
      </c>
      <c r="J99" s="99">
        <v>0</v>
      </c>
      <c r="K99" s="99" t="e">
        <f t="shared" si="6"/>
        <v>#DIV/0!</v>
      </c>
    </row>
    <row r="100" spans="1:11" x14ac:dyDescent="0.25">
      <c r="A100" s="9"/>
      <c r="B100" s="9"/>
      <c r="C100" s="6"/>
      <c r="D100" s="6">
        <v>4126</v>
      </c>
      <c r="E100" s="6" t="s">
        <v>157</v>
      </c>
      <c r="F100" s="85">
        <v>0</v>
      </c>
      <c r="G100" s="85">
        <v>0</v>
      </c>
      <c r="H100" s="87"/>
      <c r="I100" s="86">
        <v>279.99</v>
      </c>
      <c r="J100" s="99">
        <v>0</v>
      </c>
      <c r="K100" s="99">
        <v>0</v>
      </c>
    </row>
    <row r="101" spans="1:11" x14ac:dyDescent="0.25">
      <c r="A101" s="9"/>
      <c r="B101" s="9">
        <v>42</v>
      </c>
      <c r="C101" s="6"/>
      <c r="D101" s="6"/>
      <c r="E101" s="6" t="s">
        <v>98</v>
      </c>
      <c r="F101" s="85">
        <v>4222.84</v>
      </c>
      <c r="G101" s="85">
        <v>59300</v>
      </c>
      <c r="H101" s="87">
        <v>64100</v>
      </c>
      <c r="I101" s="86">
        <v>39395.660000000003</v>
      </c>
      <c r="J101" s="91">
        <f t="shared" si="5"/>
        <v>932.91860454101982</v>
      </c>
      <c r="K101" s="91">
        <f t="shared" si="6"/>
        <v>61.459687987519509</v>
      </c>
    </row>
    <row r="102" spans="1:11" x14ac:dyDescent="0.25">
      <c r="A102" s="9"/>
      <c r="B102" s="9"/>
      <c r="C102" s="6">
        <v>421</v>
      </c>
      <c r="D102" s="6"/>
      <c r="E102" s="6" t="s">
        <v>158</v>
      </c>
      <c r="F102" s="85">
        <v>0</v>
      </c>
      <c r="G102" s="85">
        <v>0</v>
      </c>
      <c r="H102" s="87">
        <v>0</v>
      </c>
      <c r="I102" s="86">
        <v>0</v>
      </c>
      <c r="J102" s="99">
        <v>0</v>
      </c>
      <c r="K102" s="99">
        <v>0</v>
      </c>
    </row>
    <row r="103" spans="1:11" x14ac:dyDescent="0.25">
      <c r="A103" s="9"/>
      <c r="B103" s="9"/>
      <c r="C103" s="6"/>
      <c r="D103" s="6">
        <v>4211</v>
      </c>
      <c r="E103" s="6" t="s">
        <v>31</v>
      </c>
      <c r="F103" s="85">
        <v>0</v>
      </c>
      <c r="G103" s="85">
        <v>0</v>
      </c>
      <c r="H103" s="87">
        <v>0</v>
      </c>
      <c r="I103" s="86">
        <v>0</v>
      </c>
      <c r="J103" s="99">
        <v>0</v>
      </c>
      <c r="K103" s="99">
        <v>0</v>
      </c>
    </row>
    <row r="104" spans="1:11" x14ac:dyDescent="0.25">
      <c r="A104" s="9"/>
      <c r="B104" s="9"/>
      <c r="C104" s="6">
        <v>422</v>
      </c>
      <c r="D104" s="6"/>
      <c r="E104" s="6" t="s">
        <v>159</v>
      </c>
      <c r="F104" s="85">
        <v>4222.84</v>
      </c>
      <c r="G104" s="85">
        <v>59300</v>
      </c>
      <c r="H104" s="87">
        <v>64100</v>
      </c>
      <c r="I104" s="86">
        <v>38784.53</v>
      </c>
      <c r="J104" s="91">
        <f t="shared" si="5"/>
        <v>918.44659044623995</v>
      </c>
      <c r="K104" s="91">
        <f t="shared" si="6"/>
        <v>60.506287051482055</v>
      </c>
    </row>
    <row r="105" spans="1:11" x14ac:dyDescent="0.25">
      <c r="A105" s="9"/>
      <c r="B105" s="9"/>
      <c r="C105" s="6"/>
      <c r="D105" s="6">
        <v>4221</v>
      </c>
      <c r="E105" s="6" t="s">
        <v>160</v>
      </c>
      <c r="F105" s="85">
        <v>116.96</v>
      </c>
      <c r="G105" s="85">
        <v>12300</v>
      </c>
      <c r="H105" s="87">
        <v>12300</v>
      </c>
      <c r="I105" s="86">
        <v>7214.4</v>
      </c>
      <c r="J105" s="91">
        <f t="shared" si="5"/>
        <v>6168.2626538987688</v>
      </c>
      <c r="K105" s="91">
        <f t="shared" si="6"/>
        <v>58.653658536585361</v>
      </c>
    </row>
    <row r="106" spans="1:11" x14ac:dyDescent="0.25">
      <c r="A106" s="9"/>
      <c r="B106" s="9"/>
      <c r="C106" s="6"/>
      <c r="D106" s="6">
        <v>4222</v>
      </c>
      <c r="E106" s="6" t="s">
        <v>161</v>
      </c>
      <c r="F106" s="85">
        <v>0</v>
      </c>
      <c r="G106" s="85">
        <v>0</v>
      </c>
      <c r="H106" s="87"/>
      <c r="I106" s="86">
        <v>0</v>
      </c>
      <c r="J106" s="99" t="e">
        <f t="shared" si="5"/>
        <v>#DIV/0!</v>
      </c>
      <c r="K106" s="99">
        <v>0</v>
      </c>
    </row>
    <row r="107" spans="1:11" x14ac:dyDescent="0.25">
      <c r="A107" s="9"/>
      <c r="B107" s="9"/>
      <c r="C107" s="6"/>
      <c r="D107" s="6">
        <v>4223</v>
      </c>
      <c r="E107" s="6" t="s">
        <v>162</v>
      </c>
      <c r="F107" s="85">
        <v>0</v>
      </c>
      <c r="G107" s="85">
        <v>4000</v>
      </c>
      <c r="H107" s="87">
        <v>8800</v>
      </c>
      <c r="I107" s="86">
        <v>0</v>
      </c>
      <c r="J107" s="99">
        <v>0</v>
      </c>
      <c r="K107" s="91">
        <f t="shared" si="6"/>
        <v>0</v>
      </c>
    </row>
    <row r="108" spans="1:11" x14ac:dyDescent="0.25">
      <c r="A108" s="9"/>
      <c r="B108" s="9"/>
      <c r="C108" s="6"/>
      <c r="D108" s="6">
        <v>4225</v>
      </c>
      <c r="E108" s="6" t="s">
        <v>163</v>
      </c>
      <c r="F108" s="85">
        <v>3105.88</v>
      </c>
      <c r="G108" s="85">
        <v>26000</v>
      </c>
      <c r="H108" s="87">
        <v>26000</v>
      </c>
      <c r="I108" s="86">
        <v>14364.18</v>
      </c>
      <c r="J108" s="91">
        <f t="shared" ref="J108" si="7">I108/F108*100</f>
        <v>462.48341854804431</v>
      </c>
      <c r="K108" s="91">
        <f t="shared" ref="K108:K112" si="8">I108/H108*100</f>
        <v>55.24684615384615</v>
      </c>
    </row>
    <row r="109" spans="1:11" x14ac:dyDescent="0.25">
      <c r="A109" s="9"/>
      <c r="B109" s="9"/>
      <c r="C109" s="6"/>
      <c r="D109" s="6">
        <v>4226</v>
      </c>
      <c r="E109" s="6" t="s">
        <v>164</v>
      </c>
      <c r="F109" s="85">
        <v>0</v>
      </c>
      <c r="G109" s="85">
        <v>17000</v>
      </c>
      <c r="H109" s="87">
        <v>17000</v>
      </c>
      <c r="I109" s="86">
        <v>16141.95</v>
      </c>
      <c r="J109" s="99">
        <v>0</v>
      </c>
      <c r="K109" s="99">
        <f t="shared" si="8"/>
        <v>94.95264705882353</v>
      </c>
    </row>
    <row r="110" spans="1:11" x14ac:dyDescent="0.25">
      <c r="A110" s="9"/>
      <c r="B110" s="9"/>
      <c r="C110" s="6"/>
      <c r="D110" s="6">
        <v>4227</v>
      </c>
      <c r="E110" s="6" t="s">
        <v>165</v>
      </c>
      <c r="F110" s="85">
        <v>0</v>
      </c>
      <c r="G110" s="85">
        <v>0</v>
      </c>
      <c r="H110" s="87">
        <v>0</v>
      </c>
      <c r="I110" s="86">
        <v>1675.13</v>
      </c>
      <c r="J110" s="99">
        <v>0</v>
      </c>
      <c r="K110" s="99" t="e">
        <f t="shared" si="8"/>
        <v>#DIV/0!</v>
      </c>
    </row>
    <row r="111" spans="1:11" x14ac:dyDescent="0.25">
      <c r="A111" s="9"/>
      <c r="B111" s="9"/>
      <c r="C111" s="6">
        <v>426</v>
      </c>
      <c r="D111" s="6"/>
      <c r="E111" s="6" t="s">
        <v>166</v>
      </c>
      <c r="F111" s="85">
        <v>0</v>
      </c>
      <c r="G111" s="85">
        <v>0</v>
      </c>
      <c r="H111" s="87">
        <v>0</v>
      </c>
      <c r="I111" s="86">
        <v>0</v>
      </c>
      <c r="J111" s="99">
        <v>0</v>
      </c>
      <c r="K111" s="99" t="e">
        <f t="shared" si="8"/>
        <v>#DIV/0!</v>
      </c>
    </row>
    <row r="112" spans="1:11" x14ac:dyDescent="0.25">
      <c r="A112" s="9"/>
      <c r="B112" s="9"/>
      <c r="C112" s="6"/>
      <c r="D112" s="6">
        <v>4262</v>
      </c>
      <c r="E112" s="6" t="s">
        <v>167</v>
      </c>
      <c r="F112" s="85">
        <v>0</v>
      </c>
      <c r="G112" s="85">
        <v>0</v>
      </c>
      <c r="H112" s="87">
        <v>0</v>
      </c>
      <c r="I112" s="86">
        <v>0</v>
      </c>
      <c r="J112" s="99">
        <v>0</v>
      </c>
      <c r="K112" s="99" t="e">
        <f t="shared" si="8"/>
        <v>#DIV/0!</v>
      </c>
    </row>
    <row r="113" spans="1:11" x14ac:dyDescent="0.25">
      <c r="A113" s="9"/>
      <c r="B113" s="9"/>
      <c r="C113" s="6"/>
      <c r="D113" s="6">
        <v>4264</v>
      </c>
      <c r="E113" s="6" t="s">
        <v>168</v>
      </c>
      <c r="F113" s="85">
        <v>0</v>
      </c>
      <c r="G113" s="85">
        <v>0</v>
      </c>
      <c r="H113" s="87">
        <v>0</v>
      </c>
      <c r="I113" s="86">
        <v>0</v>
      </c>
      <c r="J113" s="99">
        <v>0</v>
      </c>
      <c r="K113" s="99">
        <v>0</v>
      </c>
    </row>
    <row r="114" spans="1:11" x14ac:dyDescent="0.25">
      <c r="A114" s="81"/>
      <c r="B114" s="81"/>
      <c r="C114" s="82"/>
      <c r="D114" s="82"/>
      <c r="E114" s="82"/>
      <c r="F114" s="83"/>
      <c r="G114" s="83"/>
      <c r="H114" s="84"/>
    </row>
    <row r="117" spans="1:11" ht="15" customHeight="1" x14ac:dyDescent="0.25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</row>
    <row r="118" spans="1:11" x14ac:dyDescent="0.25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</row>
    <row r="119" spans="1:11" ht="4.5" customHeight="1" x14ac:dyDescent="0.25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</row>
  </sheetData>
  <mergeCells count="12">
    <mergeCell ref="A1:K1"/>
    <mergeCell ref="A2:K2"/>
    <mergeCell ref="A4:K4"/>
    <mergeCell ref="A6:K6"/>
    <mergeCell ref="A41:E41"/>
    <mergeCell ref="A9:E9"/>
    <mergeCell ref="A40:E40"/>
    <mergeCell ref="A8:E8"/>
    <mergeCell ref="A7:K7"/>
    <mergeCell ref="A5:K5"/>
    <mergeCell ref="A39:K39"/>
    <mergeCell ref="A3:K3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4"/>
  <sheetViews>
    <sheetView workbookViewId="0">
      <selection activeCell="E21" sqref="E21"/>
    </sheetView>
  </sheetViews>
  <sheetFormatPr defaultRowHeight="15" x14ac:dyDescent="0.25"/>
  <cols>
    <col min="1" max="1" width="37.7109375" customWidth="1"/>
    <col min="2" max="4" width="25.28515625" customWidth="1"/>
    <col min="5" max="5" width="26.85546875" customWidth="1"/>
    <col min="6" max="7" width="15.7109375" customWidth="1"/>
    <col min="8" max="8" width="14.28515625" bestFit="1" customWidth="1"/>
  </cols>
  <sheetData>
    <row r="1" spans="1:8" ht="18" x14ac:dyDescent="0.25">
      <c r="A1" s="3"/>
      <c r="B1" s="3"/>
      <c r="C1" s="3"/>
      <c r="D1" s="3"/>
      <c r="E1" s="4"/>
      <c r="F1" s="4"/>
      <c r="G1" s="4"/>
    </row>
    <row r="2" spans="1:8" ht="15.75" customHeight="1" x14ac:dyDescent="0.25">
      <c r="A2" s="110" t="s">
        <v>39</v>
      </c>
      <c r="B2" s="110"/>
      <c r="C2" s="110"/>
      <c r="D2" s="110"/>
      <c r="E2" s="110"/>
      <c r="F2" s="110"/>
      <c r="G2" s="110"/>
    </row>
    <row r="3" spans="1:8" ht="18" x14ac:dyDescent="0.25">
      <c r="A3" s="46"/>
      <c r="B3" s="46"/>
      <c r="C3" s="46"/>
      <c r="D3" s="46"/>
      <c r="E3" s="47"/>
      <c r="F3" s="47"/>
      <c r="G3" s="47"/>
    </row>
    <row r="4" spans="1:8" ht="33.75" customHeight="1" x14ac:dyDescent="0.25">
      <c r="A4" s="34" t="s">
        <v>8</v>
      </c>
      <c r="B4" s="34" t="s">
        <v>237</v>
      </c>
      <c r="C4" s="34" t="s">
        <v>238</v>
      </c>
      <c r="D4" s="34" t="s">
        <v>239</v>
      </c>
      <c r="E4" s="34" t="s">
        <v>240</v>
      </c>
      <c r="F4" s="34" t="s">
        <v>23</v>
      </c>
      <c r="G4" s="34" t="s">
        <v>49</v>
      </c>
    </row>
    <row r="5" spans="1:8" x14ac:dyDescent="0.25">
      <c r="A5" s="34">
        <v>1</v>
      </c>
      <c r="B5" s="36">
        <v>2</v>
      </c>
      <c r="C5" s="36">
        <v>3</v>
      </c>
      <c r="D5" s="36">
        <v>4</v>
      </c>
      <c r="E5" s="36">
        <v>5</v>
      </c>
      <c r="F5" s="36" t="s">
        <v>36</v>
      </c>
      <c r="G5" s="36" t="s">
        <v>37</v>
      </c>
    </row>
    <row r="6" spans="1:8" x14ac:dyDescent="0.25">
      <c r="A6" s="5" t="s">
        <v>46</v>
      </c>
      <c r="B6" s="93">
        <f>B7+B9+B11+B13</f>
        <v>1831469.32</v>
      </c>
      <c r="C6" s="93">
        <v>3741100</v>
      </c>
      <c r="D6" s="93">
        <v>4037600</v>
      </c>
      <c r="E6" s="93">
        <f>E7+E9+E11+E13+E15+E17</f>
        <v>2003616.35</v>
      </c>
      <c r="F6" s="98">
        <f>E6/B6*100</f>
        <v>109.39939468928696</v>
      </c>
      <c r="G6" s="109">
        <f>E6/D6*100</f>
        <v>49.623943679413514</v>
      </c>
    </row>
    <row r="7" spans="1:8" s="92" customFormat="1" x14ac:dyDescent="0.25">
      <c r="A7" s="5" t="s">
        <v>17</v>
      </c>
      <c r="B7" s="94">
        <v>1290956.81</v>
      </c>
      <c r="C7" s="94">
        <v>2887000</v>
      </c>
      <c r="D7" s="94">
        <v>3183500</v>
      </c>
      <c r="E7" s="95">
        <v>1570586.94</v>
      </c>
      <c r="F7" s="98">
        <f t="shared" ref="F7:F29" si="0">E7/B7*100</f>
        <v>121.66068824564316</v>
      </c>
      <c r="G7" s="98">
        <f t="shared" ref="G7:G29" si="1">E7/D7</f>
        <v>0.49335226637348828</v>
      </c>
    </row>
    <row r="8" spans="1:8" ht="15.75" customHeight="1" x14ac:dyDescent="0.25">
      <c r="A8" s="19" t="s">
        <v>18</v>
      </c>
      <c r="B8" s="48">
        <v>1290956.81</v>
      </c>
      <c r="C8" s="48">
        <v>2887000</v>
      </c>
      <c r="D8" s="48">
        <v>3183500</v>
      </c>
      <c r="E8" s="49">
        <v>1570586.94</v>
      </c>
      <c r="F8" s="98">
        <f t="shared" si="0"/>
        <v>121.66068824564316</v>
      </c>
      <c r="G8" s="98">
        <f t="shared" si="1"/>
        <v>0.49335226637348828</v>
      </c>
    </row>
    <row r="9" spans="1:8" s="92" customFormat="1" x14ac:dyDescent="0.25">
      <c r="A9" s="5" t="s">
        <v>19</v>
      </c>
      <c r="B9" s="94">
        <v>91539.57</v>
      </c>
      <c r="C9" s="94">
        <v>93000</v>
      </c>
      <c r="D9" s="96">
        <v>93000</v>
      </c>
      <c r="E9" s="95">
        <v>41996.78</v>
      </c>
      <c r="F9" s="98">
        <f t="shared" si="0"/>
        <v>45.878279742847816</v>
      </c>
      <c r="G9" s="98">
        <f t="shared" si="1"/>
        <v>0.45157827956989244</v>
      </c>
    </row>
    <row r="10" spans="1:8" x14ac:dyDescent="0.25">
      <c r="A10" s="20" t="s">
        <v>20</v>
      </c>
      <c r="B10" s="48">
        <v>91539.57</v>
      </c>
      <c r="C10" s="48">
        <v>93000</v>
      </c>
      <c r="D10" s="97">
        <v>93000</v>
      </c>
      <c r="E10" s="49">
        <v>41996.78</v>
      </c>
      <c r="F10" s="98">
        <f t="shared" si="0"/>
        <v>45.878279742847816</v>
      </c>
      <c r="G10" s="98">
        <f t="shared" si="1"/>
        <v>0.45157827956989244</v>
      </c>
      <c r="H10" s="108"/>
    </row>
    <row r="11" spans="1:8" s="92" customFormat="1" x14ac:dyDescent="0.25">
      <c r="A11" s="5" t="s">
        <v>173</v>
      </c>
      <c r="B11" s="94">
        <v>436896.14</v>
      </c>
      <c r="C11" s="94">
        <v>745100</v>
      </c>
      <c r="D11" s="96">
        <v>745100</v>
      </c>
      <c r="E11" s="95">
        <v>377432.63</v>
      </c>
      <c r="F11" s="98">
        <f t="shared" si="0"/>
        <v>86.389554734907932</v>
      </c>
      <c r="G11" s="98">
        <f t="shared" si="1"/>
        <v>0.50655298617635214</v>
      </c>
    </row>
    <row r="12" spans="1:8" x14ac:dyDescent="0.25">
      <c r="A12" s="20" t="s">
        <v>174</v>
      </c>
      <c r="B12" s="48">
        <v>436896.14</v>
      </c>
      <c r="C12" s="48">
        <v>745100</v>
      </c>
      <c r="D12" s="97">
        <v>745100</v>
      </c>
      <c r="E12" s="49">
        <v>377432.63</v>
      </c>
      <c r="F12" s="98">
        <f t="shared" si="0"/>
        <v>86.389554734907932</v>
      </c>
      <c r="G12" s="98">
        <f t="shared" si="1"/>
        <v>0.50655298617635214</v>
      </c>
    </row>
    <row r="13" spans="1:8" s="92" customFormat="1" x14ac:dyDescent="0.25">
      <c r="A13" s="5" t="s">
        <v>175</v>
      </c>
      <c r="B13" s="94">
        <v>12076.8</v>
      </c>
      <c r="C13" s="94">
        <v>12000</v>
      </c>
      <c r="D13" s="94">
        <v>12000</v>
      </c>
      <c r="E13" s="95">
        <v>9600</v>
      </c>
      <c r="F13" s="98">
        <f t="shared" si="0"/>
        <v>79.491255961844203</v>
      </c>
      <c r="G13" s="98">
        <f t="shared" si="1"/>
        <v>0.8</v>
      </c>
    </row>
    <row r="14" spans="1:8" ht="15.75" customHeight="1" x14ac:dyDescent="0.25">
      <c r="A14" s="19" t="s">
        <v>180</v>
      </c>
      <c r="B14" s="48">
        <v>12076.8</v>
      </c>
      <c r="C14" s="48">
        <v>12000</v>
      </c>
      <c r="D14" s="48">
        <v>12000</v>
      </c>
      <c r="E14" s="49">
        <v>9600</v>
      </c>
      <c r="F14" s="98">
        <f t="shared" si="0"/>
        <v>79.491255961844203</v>
      </c>
      <c r="G14" s="98">
        <f t="shared" si="1"/>
        <v>0.8</v>
      </c>
    </row>
    <row r="15" spans="1:8" s="92" customFormat="1" x14ac:dyDescent="0.25">
      <c r="A15" s="5" t="s">
        <v>176</v>
      </c>
      <c r="B15" s="94">
        <v>0</v>
      </c>
      <c r="C15" s="94">
        <v>4000</v>
      </c>
      <c r="D15" s="96">
        <v>4000</v>
      </c>
      <c r="E15" s="95">
        <v>4000</v>
      </c>
      <c r="F15" s="98" t="e">
        <f t="shared" si="0"/>
        <v>#DIV/0!</v>
      </c>
      <c r="G15" s="49">
        <f t="shared" si="1"/>
        <v>1</v>
      </c>
    </row>
    <row r="16" spans="1:8" x14ac:dyDescent="0.25">
      <c r="A16" s="20" t="s">
        <v>177</v>
      </c>
      <c r="B16" s="48">
        <v>0</v>
      </c>
      <c r="C16" s="48">
        <v>4000</v>
      </c>
      <c r="D16" s="97">
        <v>4000</v>
      </c>
      <c r="E16" s="49">
        <v>4000</v>
      </c>
      <c r="F16" s="98" t="e">
        <f t="shared" si="0"/>
        <v>#DIV/0!</v>
      </c>
      <c r="G16" s="49">
        <f t="shared" si="1"/>
        <v>1</v>
      </c>
    </row>
    <row r="17" spans="1:10" s="92" customFormat="1" ht="25.5" x14ac:dyDescent="0.25">
      <c r="A17" s="5" t="s">
        <v>179</v>
      </c>
      <c r="B17" s="94">
        <v>0</v>
      </c>
      <c r="C17" s="94">
        <v>0</v>
      </c>
      <c r="D17" s="96">
        <v>0</v>
      </c>
      <c r="E17" s="95">
        <v>0</v>
      </c>
      <c r="F17" s="98" t="e">
        <f t="shared" si="0"/>
        <v>#DIV/0!</v>
      </c>
      <c r="G17" s="49">
        <v>0</v>
      </c>
    </row>
    <row r="18" spans="1:10" ht="25.5" x14ac:dyDescent="0.25">
      <c r="A18" s="20" t="s">
        <v>178</v>
      </c>
      <c r="B18" s="48">
        <v>0</v>
      </c>
      <c r="C18" s="48">
        <v>0</v>
      </c>
      <c r="D18" s="97">
        <v>0</v>
      </c>
      <c r="E18" s="49">
        <v>0</v>
      </c>
      <c r="F18" s="98" t="e">
        <f t="shared" si="0"/>
        <v>#DIV/0!</v>
      </c>
      <c r="G18" s="49">
        <v>0</v>
      </c>
    </row>
    <row r="19" spans="1:10" s="92" customFormat="1" ht="15.75" customHeight="1" x14ac:dyDescent="0.25">
      <c r="A19" s="5" t="s">
        <v>47</v>
      </c>
      <c r="B19" s="94">
        <v>1674302.39</v>
      </c>
      <c r="C19" s="94">
        <v>3741100</v>
      </c>
      <c r="D19" s="96">
        <v>4037600</v>
      </c>
      <c r="E19" s="95">
        <v>2098341.9300000002</v>
      </c>
      <c r="F19" s="98">
        <f t="shared" si="0"/>
        <v>125.32634143823927</v>
      </c>
      <c r="G19" s="98">
        <f>E19/D19*100</f>
        <v>51.970029968298007</v>
      </c>
    </row>
    <row r="20" spans="1:10" s="92" customFormat="1" ht="15.75" customHeight="1" x14ac:dyDescent="0.25">
      <c r="A20" s="5" t="s">
        <v>17</v>
      </c>
      <c r="B20" s="94">
        <v>1290956.81</v>
      </c>
      <c r="C20" s="94">
        <v>2887000</v>
      </c>
      <c r="D20" s="94">
        <v>3183500</v>
      </c>
      <c r="E20" s="95">
        <v>1681199.66</v>
      </c>
      <c r="F20" s="98">
        <f t="shared" si="0"/>
        <v>130.22896250107701</v>
      </c>
      <c r="G20" s="98">
        <f t="shared" si="1"/>
        <v>0.52809789853934341</v>
      </c>
    </row>
    <row r="21" spans="1:10" ht="14.25" customHeight="1" x14ac:dyDescent="0.25">
      <c r="A21" s="19" t="s">
        <v>18</v>
      </c>
      <c r="B21" s="48">
        <v>1290956.81</v>
      </c>
      <c r="C21" s="48">
        <v>2887000</v>
      </c>
      <c r="D21" s="48">
        <v>3183500</v>
      </c>
      <c r="E21" s="49">
        <v>1681199.66</v>
      </c>
      <c r="F21" s="98">
        <f t="shared" si="0"/>
        <v>130.22896250107701</v>
      </c>
      <c r="G21" s="98">
        <f t="shared" si="1"/>
        <v>0.52809789853934341</v>
      </c>
    </row>
    <row r="22" spans="1:10" s="92" customFormat="1" x14ac:dyDescent="0.25">
      <c r="A22" s="5" t="s">
        <v>19</v>
      </c>
      <c r="B22" s="94">
        <v>5346.16</v>
      </c>
      <c r="C22" s="94">
        <v>93000</v>
      </c>
      <c r="D22" s="96">
        <v>93000</v>
      </c>
      <c r="E22" s="95">
        <v>9620.35</v>
      </c>
      <c r="F22" s="98">
        <f t="shared" si="0"/>
        <v>179.94878567046254</v>
      </c>
      <c r="G22" s="98">
        <f t="shared" si="1"/>
        <v>0.10344462365591399</v>
      </c>
    </row>
    <row r="23" spans="1:10" x14ac:dyDescent="0.25">
      <c r="A23" s="20" t="s">
        <v>20</v>
      </c>
      <c r="B23" s="48">
        <v>5346.16</v>
      </c>
      <c r="C23" s="48">
        <v>93000</v>
      </c>
      <c r="D23" s="97">
        <v>93000</v>
      </c>
      <c r="E23" s="49">
        <v>9620.35</v>
      </c>
      <c r="F23" s="98">
        <f t="shared" si="0"/>
        <v>179.94878567046254</v>
      </c>
      <c r="G23" s="98">
        <f t="shared" si="1"/>
        <v>0.10344462365591399</v>
      </c>
    </row>
    <row r="24" spans="1:10" s="92" customFormat="1" x14ac:dyDescent="0.25">
      <c r="A24" s="5" t="s">
        <v>173</v>
      </c>
      <c r="B24" s="94">
        <v>361989.78</v>
      </c>
      <c r="C24" s="94">
        <v>745100</v>
      </c>
      <c r="D24" s="96">
        <v>745100</v>
      </c>
      <c r="E24" s="95">
        <v>392318.38</v>
      </c>
      <c r="F24" s="98">
        <f t="shared" si="0"/>
        <v>108.37830283495849</v>
      </c>
      <c r="G24" s="98">
        <f t="shared" si="1"/>
        <v>0.52653117702321839</v>
      </c>
    </row>
    <row r="25" spans="1:10" x14ac:dyDescent="0.25">
      <c r="A25" s="20" t="s">
        <v>174</v>
      </c>
      <c r="B25" s="48">
        <v>361989.78</v>
      </c>
      <c r="C25" s="48">
        <v>745100</v>
      </c>
      <c r="D25" s="97">
        <v>745100</v>
      </c>
      <c r="E25" s="49">
        <v>392318.38</v>
      </c>
      <c r="F25" s="98">
        <f t="shared" si="0"/>
        <v>108.37830283495849</v>
      </c>
      <c r="G25" s="98">
        <f t="shared" si="1"/>
        <v>0.52653117702321839</v>
      </c>
    </row>
    <row r="26" spans="1:10" s="92" customFormat="1" ht="15.75" customHeight="1" x14ac:dyDescent="0.25">
      <c r="A26" s="5" t="s">
        <v>175</v>
      </c>
      <c r="B26" s="94">
        <v>12109.64</v>
      </c>
      <c r="C26" s="94">
        <v>12000</v>
      </c>
      <c r="D26" s="94">
        <v>12000</v>
      </c>
      <c r="E26" s="95">
        <v>12000</v>
      </c>
      <c r="F26" s="98">
        <f t="shared" si="0"/>
        <v>99.094605619985416</v>
      </c>
      <c r="G26" s="98">
        <f t="shared" si="1"/>
        <v>1</v>
      </c>
    </row>
    <row r="27" spans="1:10" x14ac:dyDescent="0.25">
      <c r="A27" s="19" t="s">
        <v>180</v>
      </c>
      <c r="B27" s="48">
        <v>12109.64</v>
      </c>
      <c r="C27" s="48">
        <v>12000</v>
      </c>
      <c r="D27" s="48">
        <v>12000</v>
      </c>
      <c r="E27" s="49">
        <v>12000</v>
      </c>
      <c r="F27" s="98">
        <f t="shared" si="0"/>
        <v>99.094605619985416</v>
      </c>
      <c r="G27" s="98">
        <f t="shared" si="1"/>
        <v>1</v>
      </c>
    </row>
    <row r="28" spans="1:10" s="92" customFormat="1" x14ac:dyDescent="0.25">
      <c r="A28" s="5" t="s">
        <v>176</v>
      </c>
      <c r="B28" s="94">
        <v>3900</v>
      </c>
      <c r="C28" s="94">
        <v>4000</v>
      </c>
      <c r="D28" s="96">
        <v>4000</v>
      </c>
      <c r="E28" s="95">
        <v>4000</v>
      </c>
      <c r="F28" s="98">
        <f t="shared" si="0"/>
        <v>102.56410256410255</v>
      </c>
      <c r="G28" s="49">
        <f t="shared" si="1"/>
        <v>1</v>
      </c>
    </row>
    <row r="29" spans="1:10" x14ac:dyDescent="0.25">
      <c r="A29" s="20" t="s">
        <v>177</v>
      </c>
      <c r="B29" s="48">
        <v>3900</v>
      </c>
      <c r="C29" s="48">
        <v>4000</v>
      </c>
      <c r="D29" s="97">
        <v>4000</v>
      </c>
      <c r="E29" s="49">
        <v>4000</v>
      </c>
      <c r="F29" s="98">
        <f t="shared" si="0"/>
        <v>102.56410256410255</v>
      </c>
      <c r="G29" s="49">
        <f t="shared" si="1"/>
        <v>1</v>
      </c>
    </row>
    <row r="30" spans="1:10" s="92" customFormat="1" ht="25.5" x14ac:dyDescent="0.25">
      <c r="A30" s="5" t="s">
        <v>179</v>
      </c>
      <c r="B30" s="94">
        <v>0</v>
      </c>
      <c r="C30" s="94">
        <v>0</v>
      </c>
      <c r="D30" s="96">
        <v>0</v>
      </c>
      <c r="E30" s="95">
        <v>0</v>
      </c>
      <c r="F30" s="49">
        <v>0</v>
      </c>
      <c r="G30" s="49">
        <v>0</v>
      </c>
    </row>
    <row r="31" spans="1:10" ht="25.5" x14ac:dyDescent="0.25">
      <c r="A31" s="20" t="s">
        <v>178</v>
      </c>
      <c r="B31" s="48">
        <v>0</v>
      </c>
      <c r="C31" s="48">
        <v>0</v>
      </c>
      <c r="D31" s="97">
        <v>0</v>
      </c>
      <c r="E31" s="49">
        <v>0</v>
      </c>
      <c r="F31" s="49">
        <v>0</v>
      </c>
      <c r="G31" s="49">
        <v>0</v>
      </c>
    </row>
    <row r="32" spans="1:10" ht="15" customHeight="1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</row>
    <row r="33" spans="1:10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</row>
    <row r="34" spans="1:10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</row>
  </sheetData>
  <mergeCells count="1">
    <mergeCell ref="A2:G2"/>
  </mergeCells>
  <pageMargins left="0.7" right="0.7" top="0.75" bottom="0.75" header="0.3" footer="0.3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2"/>
  <sheetViews>
    <sheetView workbookViewId="0">
      <selection activeCell="E9" sqref="E9"/>
    </sheetView>
  </sheetViews>
  <sheetFormatPr defaultRowHeight="15" x14ac:dyDescent="0.25"/>
  <cols>
    <col min="1" max="1" width="37.7109375" customWidth="1"/>
    <col min="2" max="5" width="25.28515625" customWidth="1"/>
    <col min="6" max="7" width="15.7109375" customWidth="1"/>
  </cols>
  <sheetData>
    <row r="1" spans="1:7" ht="18" x14ac:dyDescent="0.25">
      <c r="A1" s="3"/>
      <c r="B1" s="3"/>
      <c r="C1" s="3"/>
      <c r="D1" s="3"/>
      <c r="E1" s="4"/>
      <c r="F1" s="4"/>
      <c r="G1" s="4"/>
    </row>
    <row r="2" spans="1:7" ht="15.75" customHeight="1" x14ac:dyDescent="0.25">
      <c r="A2" s="110" t="s">
        <v>40</v>
      </c>
      <c r="B2" s="110"/>
      <c r="C2" s="110"/>
      <c r="D2" s="110"/>
      <c r="E2" s="110"/>
      <c r="F2" s="110"/>
      <c r="G2" s="110"/>
    </row>
    <row r="3" spans="1:7" ht="18" x14ac:dyDescent="0.25">
      <c r="A3" s="46"/>
      <c r="B3" s="46"/>
      <c r="C3" s="46"/>
      <c r="D3" s="46"/>
      <c r="E3" s="47"/>
      <c r="F3" s="47"/>
      <c r="G3" s="47"/>
    </row>
    <row r="4" spans="1:7" ht="25.5" x14ac:dyDescent="0.25">
      <c r="A4" s="34" t="s">
        <v>8</v>
      </c>
      <c r="B4" s="34" t="s">
        <v>237</v>
      </c>
      <c r="C4" s="34" t="s">
        <v>238</v>
      </c>
      <c r="D4" s="34" t="s">
        <v>239</v>
      </c>
      <c r="E4" s="34" t="s">
        <v>240</v>
      </c>
      <c r="F4" s="34" t="s">
        <v>23</v>
      </c>
      <c r="G4" s="34" t="s">
        <v>49</v>
      </c>
    </row>
    <row r="5" spans="1:7" x14ac:dyDescent="0.25">
      <c r="A5" s="36">
        <v>1</v>
      </c>
      <c r="B5" s="36">
        <v>2</v>
      </c>
      <c r="C5" s="36">
        <v>3</v>
      </c>
      <c r="D5" s="36">
        <v>4</v>
      </c>
      <c r="E5" s="36">
        <v>5</v>
      </c>
      <c r="F5" s="36" t="s">
        <v>36</v>
      </c>
      <c r="G5" s="36" t="s">
        <v>37</v>
      </c>
    </row>
    <row r="6" spans="1:7" ht="15.75" customHeight="1" x14ac:dyDescent="0.25">
      <c r="A6" s="5" t="s">
        <v>47</v>
      </c>
      <c r="B6" s="48">
        <v>1674302.39</v>
      </c>
      <c r="C6" s="48">
        <v>3741100</v>
      </c>
      <c r="D6" s="48">
        <v>4037600</v>
      </c>
      <c r="E6" s="99">
        <v>2099138.39</v>
      </c>
      <c r="F6" s="90">
        <f>E6/B6*100</f>
        <v>125.37391110096905</v>
      </c>
      <c r="G6" s="90">
        <f>E6/D6*100</f>
        <v>51.989756043193978</v>
      </c>
    </row>
    <row r="7" spans="1:7" ht="15.75" customHeight="1" x14ac:dyDescent="0.25">
      <c r="A7" s="5" t="s">
        <v>181</v>
      </c>
      <c r="B7" s="48">
        <v>1674302.39</v>
      </c>
      <c r="C7" s="48">
        <v>3741100</v>
      </c>
      <c r="D7" s="48">
        <v>4037600</v>
      </c>
      <c r="E7" s="99">
        <v>2099138.39</v>
      </c>
      <c r="F7" s="90">
        <f t="shared" ref="F7:F8" si="0">E7/B7*100</f>
        <v>125.37391110096905</v>
      </c>
      <c r="G7" s="90">
        <f t="shared" ref="G7:G8" si="1">E7/D7*100</f>
        <v>51.989756043193978</v>
      </c>
    </row>
    <row r="8" spans="1:7" x14ac:dyDescent="0.25">
      <c r="A8" s="10" t="s">
        <v>182</v>
      </c>
      <c r="B8" s="48">
        <v>1674302.39</v>
      </c>
      <c r="C8" s="48">
        <v>3741100</v>
      </c>
      <c r="D8" s="48">
        <v>4037600</v>
      </c>
      <c r="E8" s="99">
        <v>2099138.39</v>
      </c>
      <c r="F8" s="90">
        <f t="shared" si="0"/>
        <v>125.37391110096905</v>
      </c>
      <c r="G8" s="90">
        <f t="shared" si="1"/>
        <v>51.989756043193978</v>
      </c>
    </row>
    <row r="10" spans="1:7" x14ac:dyDescent="0.25">
      <c r="A10" s="29"/>
      <c r="B10" s="29"/>
      <c r="C10" s="29"/>
      <c r="D10" s="29"/>
      <c r="E10" s="29"/>
      <c r="F10" s="29"/>
      <c r="G10" s="29"/>
    </row>
    <row r="11" spans="1:7" x14ac:dyDescent="0.25">
      <c r="A11" s="29"/>
      <c r="B11" s="29"/>
      <c r="C11" s="29"/>
      <c r="D11" s="29"/>
      <c r="E11" s="29"/>
      <c r="F11" s="29"/>
      <c r="G11" s="29"/>
    </row>
    <row r="12" spans="1:7" x14ac:dyDescent="0.25">
      <c r="A12" s="29"/>
      <c r="B12" s="29"/>
      <c r="C12" s="29"/>
      <c r="D12" s="29"/>
      <c r="E12" s="29"/>
      <c r="F12" s="29"/>
      <c r="G12" s="29"/>
    </row>
  </sheetData>
  <mergeCells count="1">
    <mergeCell ref="A2:G2"/>
  </mergeCells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4"/>
  <sheetViews>
    <sheetView workbookViewId="0">
      <selection activeCell="F7" sqref="F7:I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42578125" customWidth="1"/>
    <col min="4" max="4" width="5.42578125" bestFit="1" customWidth="1"/>
    <col min="5" max="9" width="25.28515625" customWidth="1"/>
    <col min="10" max="11" width="15.7109375" customWidth="1"/>
  </cols>
  <sheetData>
    <row r="1" spans="1:11" ht="18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5.75" customHeight="1" x14ac:dyDescent="0.25">
      <c r="A2" s="110" t="s">
        <v>12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1" ht="18" x14ac:dyDescent="0.25">
      <c r="A3" s="46"/>
      <c r="B3" s="46"/>
      <c r="C3" s="46"/>
      <c r="D3" s="46"/>
      <c r="E3" s="46"/>
      <c r="F3" s="46"/>
      <c r="G3" s="46"/>
      <c r="H3" s="46"/>
      <c r="I3" s="47"/>
      <c r="J3" s="47"/>
      <c r="K3" s="47"/>
    </row>
    <row r="4" spans="1:11" ht="18" customHeight="1" x14ac:dyDescent="0.25">
      <c r="A4" s="110" t="s">
        <v>52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</row>
    <row r="5" spans="1:11" ht="15.75" customHeight="1" x14ac:dyDescent="0.25">
      <c r="A5" s="110" t="s">
        <v>41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</row>
    <row r="6" spans="1:11" ht="18" x14ac:dyDescent="0.25">
      <c r="A6" s="46"/>
      <c r="B6" s="46"/>
      <c r="C6" s="46"/>
      <c r="D6" s="46"/>
      <c r="E6" s="46"/>
      <c r="F6" s="46"/>
      <c r="G6" s="46"/>
      <c r="H6" s="46"/>
      <c r="I6" s="47"/>
      <c r="J6" s="47"/>
      <c r="K6" s="47"/>
    </row>
    <row r="7" spans="1:11" ht="25.5" customHeight="1" x14ac:dyDescent="0.25">
      <c r="A7" s="138" t="s">
        <v>8</v>
      </c>
      <c r="B7" s="139"/>
      <c r="C7" s="139"/>
      <c r="D7" s="139"/>
      <c r="E7" s="140"/>
      <c r="F7" s="37" t="s">
        <v>237</v>
      </c>
      <c r="G7" s="37" t="s">
        <v>238</v>
      </c>
      <c r="H7" s="37" t="s">
        <v>239</v>
      </c>
      <c r="I7" s="37" t="s">
        <v>240</v>
      </c>
      <c r="J7" s="37" t="s">
        <v>23</v>
      </c>
      <c r="K7" s="37" t="s">
        <v>49</v>
      </c>
    </row>
    <row r="8" spans="1:11" x14ac:dyDescent="0.25">
      <c r="A8" s="138">
        <v>1</v>
      </c>
      <c r="B8" s="139"/>
      <c r="C8" s="139"/>
      <c r="D8" s="139"/>
      <c r="E8" s="140"/>
      <c r="F8" s="38">
        <v>2</v>
      </c>
      <c r="G8" s="38">
        <v>3</v>
      </c>
      <c r="H8" s="38">
        <v>4</v>
      </c>
      <c r="I8" s="38">
        <v>5</v>
      </c>
      <c r="J8" s="38" t="s">
        <v>36</v>
      </c>
      <c r="K8" s="38" t="s">
        <v>37</v>
      </c>
    </row>
    <row r="9" spans="1:11" ht="25.5" x14ac:dyDescent="0.25">
      <c r="A9" s="5">
        <v>8</v>
      </c>
      <c r="B9" s="5"/>
      <c r="C9" s="5"/>
      <c r="D9" s="5"/>
      <c r="E9" s="5" t="s">
        <v>9</v>
      </c>
      <c r="F9" s="48">
        <v>0</v>
      </c>
      <c r="G9" s="48">
        <v>0</v>
      </c>
      <c r="H9" s="48">
        <v>0</v>
      </c>
      <c r="I9" s="48">
        <v>0</v>
      </c>
      <c r="J9" s="48">
        <v>0</v>
      </c>
      <c r="K9" s="48">
        <v>0</v>
      </c>
    </row>
    <row r="10" spans="1:11" ht="25.5" x14ac:dyDescent="0.25">
      <c r="A10" s="8">
        <v>5</v>
      </c>
      <c r="B10" s="8"/>
      <c r="C10" s="8"/>
      <c r="D10" s="8"/>
      <c r="E10" s="11" t="s">
        <v>10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</row>
    <row r="12" spans="1:11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3" spans="1:11" x14ac:dyDescent="0.2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spans="1:11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</row>
  </sheetData>
  <mergeCells count="5">
    <mergeCell ref="A7:E7"/>
    <mergeCell ref="A8:E8"/>
    <mergeCell ref="A2:K2"/>
    <mergeCell ref="A4:K4"/>
    <mergeCell ref="A5:K5"/>
  </mergeCells>
  <pageMargins left="0.7" right="0.7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0"/>
  <sheetViews>
    <sheetView workbookViewId="0">
      <selection activeCell="B4" sqref="B4:E4"/>
    </sheetView>
  </sheetViews>
  <sheetFormatPr defaultRowHeight="15" x14ac:dyDescent="0.25"/>
  <cols>
    <col min="1" max="1" width="37.7109375" customWidth="1"/>
    <col min="2" max="5" width="25.28515625" customWidth="1"/>
    <col min="6" max="7" width="15.7109375" customWidth="1"/>
  </cols>
  <sheetData>
    <row r="1" spans="1:7" ht="18" x14ac:dyDescent="0.25">
      <c r="A1" s="3"/>
      <c r="B1" s="3"/>
      <c r="C1" s="3"/>
      <c r="D1" s="3"/>
      <c r="E1" s="4"/>
      <c r="F1" s="4"/>
      <c r="G1" s="4"/>
    </row>
    <row r="2" spans="1:7" ht="15.75" customHeight="1" x14ac:dyDescent="0.25">
      <c r="A2" s="110" t="s">
        <v>42</v>
      </c>
      <c r="B2" s="110"/>
      <c r="C2" s="110"/>
      <c r="D2" s="110"/>
      <c r="E2" s="110"/>
      <c r="F2" s="110"/>
      <c r="G2" s="110"/>
    </row>
    <row r="3" spans="1:7" ht="18" x14ac:dyDescent="0.25">
      <c r="A3" s="46"/>
      <c r="B3" s="46"/>
      <c r="C3" s="46"/>
      <c r="D3" s="46"/>
      <c r="E3" s="47"/>
      <c r="F3" s="47"/>
      <c r="G3" s="47"/>
    </row>
    <row r="4" spans="1:7" ht="25.5" x14ac:dyDescent="0.25">
      <c r="A4" s="34" t="s">
        <v>8</v>
      </c>
      <c r="B4" s="34" t="s">
        <v>237</v>
      </c>
      <c r="C4" s="34" t="s">
        <v>238</v>
      </c>
      <c r="D4" s="34" t="s">
        <v>239</v>
      </c>
      <c r="E4" s="34" t="s">
        <v>240</v>
      </c>
      <c r="F4" s="34" t="s">
        <v>23</v>
      </c>
      <c r="G4" s="34" t="s">
        <v>49</v>
      </c>
    </row>
    <row r="5" spans="1:7" x14ac:dyDescent="0.25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 t="s">
        <v>36</v>
      </c>
      <c r="G5" s="34" t="s">
        <v>37</v>
      </c>
    </row>
    <row r="6" spans="1:7" x14ac:dyDescent="0.25">
      <c r="A6" s="5" t="s">
        <v>44</v>
      </c>
      <c r="B6" s="48">
        <v>0</v>
      </c>
      <c r="C6" s="48">
        <v>0</v>
      </c>
      <c r="D6" s="48">
        <v>0</v>
      </c>
      <c r="E6" s="48">
        <v>0</v>
      </c>
      <c r="F6" s="48">
        <v>0</v>
      </c>
      <c r="G6" s="48">
        <v>0</v>
      </c>
    </row>
    <row r="7" spans="1:7" ht="15.75" customHeight="1" x14ac:dyDescent="0.25">
      <c r="A7" s="5" t="s">
        <v>45</v>
      </c>
      <c r="B7" s="48">
        <v>0</v>
      </c>
      <c r="C7" s="48">
        <v>0</v>
      </c>
      <c r="D7" s="48">
        <v>0</v>
      </c>
      <c r="E7" s="48">
        <v>0</v>
      </c>
      <c r="F7" s="48">
        <v>0</v>
      </c>
      <c r="G7" s="48">
        <v>0</v>
      </c>
    </row>
    <row r="8" spans="1:7" ht="15.75" customHeight="1" x14ac:dyDescent="0.25">
      <c r="A8" s="5" t="s">
        <v>17</v>
      </c>
      <c r="B8" s="48">
        <v>0</v>
      </c>
      <c r="C8" s="48">
        <v>0</v>
      </c>
      <c r="D8" s="48">
        <v>0</v>
      </c>
      <c r="E8" s="48">
        <v>0</v>
      </c>
      <c r="F8" s="48">
        <v>0</v>
      </c>
      <c r="G8" s="48">
        <v>0</v>
      </c>
    </row>
    <row r="10" spans="1:7" x14ac:dyDescent="0.25">
      <c r="A10" s="39"/>
      <c r="B10" s="39"/>
      <c r="C10" s="39"/>
      <c r="D10" s="39"/>
      <c r="E10" s="39"/>
      <c r="F10" s="39"/>
      <c r="G10" s="39"/>
    </row>
  </sheetData>
  <mergeCells count="1">
    <mergeCell ref="A2:G2"/>
  </mergeCells>
  <pageMargins left="0.7" right="0.7" top="0.75" bottom="0.75" header="0.3" footer="0.3"/>
  <pageSetup paperSize="9"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7C12B-81DA-4EEE-92DE-CCDE88F2EB1C}">
  <sheetPr>
    <pageSetUpPr fitToPage="1"/>
  </sheetPr>
  <dimension ref="A1:I188"/>
  <sheetViews>
    <sheetView tabSelected="1" zoomScaleNormal="100" workbookViewId="0">
      <pane ySplit="5" topLeftCell="A140" activePane="bottomLeft" state="frozen"/>
      <selection pane="bottomLeft" activeCell="E162" sqref="E162"/>
    </sheetView>
  </sheetViews>
  <sheetFormatPr defaultColWidth="8.85546875" defaultRowHeight="15" x14ac:dyDescent="0.25"/>
  <cols>
    <col min="1" max="1" width="35.28515625" style="53" customWidth="1"/>
    <col min="2" max="2" width="34.28515625" style="53" customWidth="1"/>
    <col min="3" max="5" width="25.28515625" style="53" customWidth="1"/>
    <col min="6" max="6" width="15.7109375" style="53" customWidth="1"/>
    <col min="7" max="8" width="16.140625" style="53" customWidth="1"/>
    <col min="9" max="9" width="19.28515625" style="53" customWidth="1"/>
    <col min="10" max="12" width="12.28515625" style="53" customWidth="1"/>
    <col min="13" max="16384" width="8.85546875" style="53"/>
  </cols>
  <sheetData>
    <row r="1" spans="1:9" ht="18.75" x14ac:dyDescent="0.25">
      <c r="A1" s="50"/>
      <c r="B1" s="51"/>
      <c r="C1" s="51"/>
      <c r="D1" s="51"/>
      <c r="E1" s="51"/>
      <c r="F1" s="52"/>
    </row>
    <row r="2" spans="1:9" ht="15.75" x14ac:dyDescent="0.25">
      <c r="A2" s="142" t="s">
        <v>11</v>
      </c>
      <c r="B2" s="143"/>
      <c r="C2" s="143"/>
      <c r="D2" s="143"/>
      <c r="E2" s="143"/>
      <c r="F2" s="143"/>
    </row>
    <row r="3" spans="1:9" ht="18.75" x14ac:dyDescent="0.25">
      <c r="A3" s="51"/>
      <c r="B3" s="51"/>
      <c r="C3" s="51"/>
      <c r="D3" s="51"/>
      <c r="E3" s="51"/>
      <c r="F3" s="52"/>
    </row>
    <row r="4" spans="1:9" ht="25.5" x14ac:dyDescent="0.25">
      <c r="A4" s="54" t="s">
        <v>64</v>
      </c>
      <c r="B4" s="54" t="s">
        <v>65</v>
      </c>
      <c r="C4" s="55" t="s">
        <v>241</v>
      </c>
      <c r="D4" s="55" t="s">
        <v>239</v>
      </c>
      <c r="E4" s="54" t="s">
        <v>100</v>
      </c>
      <c r="F4" s="54" t="s">
        <v>49</v>
      </c>
    </row>
    <row r="5" spans="1:9" s="57" customFormat="1" ht="11.25" x14ac:dyDescent="0.2">
      <c r="A5" s="56">
        <v>1</v>
      </c>
      <c r="B5" s="56">
        <v>2</v>
      </c>
      <c r="C5" s="56">
        <v>2</v>
      </c>
      <c r="D5" s="56">
        <v>3</v>
      </c>
      <c r="E5" s="56">
        <v>4</v>
      </c>
      <c r="F5" s="56" t="s">
        <v>43</v>
      </c>
    </row>
    <row r="6" spans="1:9" ht="25.5" x14ac:dyDescent="0.25">
      <c r="A6" s="58" t="s">
        <v>66</v>
      </c>
      <c r="B6" s="58" t="s">
        <v>67</v>
      </c>
      <c r="C6" s="59">
        <v>3741100</v>
      </c>
      <c r="D6" s="59">
        <v>4037600</v>
      </c>
      <c r="E6" s="59">
        <v>2099088.39</v>
      </c>
      <c r="F6" s="59">
        <f>E6/D6*100</f>
        <v>51.988517683772542</v>
      </c>
    </row>
    <row r="7" spans="1:9" x14ac:dyDescent="0.25">
      <c r="A7" s="60" t="s">
        <v>68</v>
      </c>
      <c r="B7" s="58" t="s">
        <v>69</v>
      </c>
      <c r="C7" s="59">
        <v>3741100</v>
      </c>
      <c r="D7" s="59">
        <v>4037600</v>
      </c>
      <c r="E7" s="59">
        <v>2099088.39</v>
      </c>
      <c r="F7" s="59">
        <f t="shared" ref="F7:F65" si="0">E7/D7*100</f>
        <v>51.988517683772542</v>
      </c>
    </row>
    <row r="8" spans="1:9" ht="25.5" x14ac:dyDescent="0.25">
      <c r="A8" s="60" t="s">
        <v>70</v>
      </c>
      <c r="B8" s="58" t="s">
        <v>71</v>
      </c>
      <c r="C8" s="59">
        <v>3741100</v>
      </c>
      <c r="D8" s="59">
        <v>4037600</v>
      </c>
      <c r="E8" s="59">
        <v>2099088.39</v>
      </c>
      <c r="F8" s="59">
        <f t="shared" si="0"/>
        <v>51.988517683772542</v>
      </c>
    </row>
    <row r="9" spans="1:9" x14ac:dyDescent="0.25">
      <c r="A9" s="102" t="s">
        <v>230</v>
      </c>
      <c r="B9" s="67" t="s">
        <v>77</v>
      </c>
      <c r="C9" s="59">
        <v>2887000</v>
      </c>
      <c r="D9" s="59">
        <v>3183500</v>
      </c>
      <c r="E9" s="59">
        <v>1681199.66</v>
      </c>
      <c r="F9" s="59">
        <f t="shared" si="0"/>
        <v>52.80978985393434</v>
      </c>
    </row>
    <row r="10" spans="1:9" x14ac:dyDescent="0.25">
      <c r="A10" s="101" t="s">
        <v>76</v>
      </c>
      <c r="B10" s="67" t="s">
        <v>77</v>
      </c>
      <c r="C10" s="68">
        <v>2887000</v>
      </c>
      <c r="D10" s="68">
        <v>3183500</v>
      </c>
      <c r="E10" s="68">
        <v>1681199.66</v>
      </c>
      <c r="F10" s="59">
        <f t="shared" si="0"/>
        <v>52.80978985393434</v>
      </c>
      <c r="G10" s="69"/>
      <c r="H10" s="69"/>
      <c r="I10" s="69"/>
    </row>
    <row r="11" spans="1:9" s="63" customFormat="1" x14ac:dyDescent="0.25">
      <c r="A11" s="61" t="s">
        <v>72</v>
      </c>
      <c r="B11" s="58" t="s">
        <v>73</v>
      </c>
      <c r="C11" s="62">
        <v>2887000</v>
      </c>
      <c r="D11" s="59">
        <v>3183500</v>
      </c>
      <c r="E11" s="62">
        <v>1681199.66</v>
      </c>
      <c r="F11" s="59">
        <f t="shared" si="0"/>
        <v>52.80978985393434</v>
      </c>
    </row>
    <row r="12" spans="1:9" ht="25.5" x14ac:dyDescent="0.25">
      <c r="A12" s="64" t="s">
        <v>74</v>
      </c>
      <c r="B12" s="58" t="s">
        <v>75</v>
      </c>
      <c r="C12" s="59">
        <v>2642000</v>
      </c>
      <c r="D12" s="59">
        <v>2933700</v>
      </c>
      <c r="E12" s="59">
        <v>1496362.24</v>
      </c>
      <c r="F12" s="59">
        <f t="shared" si="0"/>
        <v>51.005973344241063</v>
      </c>
      <c r="G12" s="65"/>
      <c r="H12" s="65"/>
      <c r="I12" s="65"/>
    </row>
    <row r="13" spans="1:9" x14ac:dyDescent="0.25">
      <c r="A13" s="72" t="s">
        <v>78</v>
      </c>
      <c r="B13" s="70" t="s">
        <v>5</v>
      </c>
      <c r="C13" s="59">
        <v>2445900</v>
      </c>
      <c r="D13" s="59">
        <v>2727900</v>
      </c>
      <c r="E13" s="59">
        <v>1381194.95</v>
      </c>
      <c r="F13" s="59">
        <f t="shared" si="0"/>
        <v>50.632169434363426</v>
      </c>
    </row>
    <row r="14" spans="1:9" x14ac:dyDescent="0.25">
      <c r="A14" s="100" t="s">
        <v>187</v>
      </c>
      <c r="B14" s="70" t="s">
        <v>33</v>
      </c>
      <c r="C14" s="59">
        <v>2027000</v>
      </c>
      <c r="D14" s="59">
        <v>2215000</v>
      </c>
      <c r="E14" s="59">
        <v>1094753.82</v>
      </c>
      <c r="F14" s="59">
        <f t="shared" si="0"/>
        <v>49.424551693002257</v>
      </c>
    </row>
    <row r="15" spans="1:9" x14ac:dyDescent="0.25">
      <c r="A15" s="100" t="s">
        <v>183</v>
      </c>
      <c r="B15" s="70" t="s">
        <v>186</v>
      </c>
      <c r="C15" s="59">
        <v>0</v>
      </c>
      <c r="D15" s="59">
        <v>7000</v>
      </c>
      <c r="E15" s="59">
        <v>3997.39</v>
      </c>
      <c r="F15" s="59">
        <v>0</v>
      </c>
    </row>
    <row r="16" spans="1:9" x14ac:dyDescent="0.25">
      <c r="A16" s="100" t="s">
        <v>184</v>
      </c>
      <c r="B16" s="70" t="s">
        <v>116</v>
      </c>
      <c r="C16" s="59">
        <v>84400</v>
      </c>
      <c r="D16" s="59">
        <v>139400</v>
      </c>
      <c r="E16" s="59">
        <v>101150.03</v>
      </c>
      <c r="F16" s="59">
        <f t="shared" si="0"/>
        <v>72.560997130559528</v>
      </c>
    </row>
    <row r="17" spans="1:6" ht="25.5" x14ac:dyDescent="0.25">
      <c r="A17" s="100" t="s">
        <v>185</v>
      </c>
      <c r="B17" s="70" t="s">
        <v>118</v>
      </c>
      <c r="C17" s="59">
        <v>334500</v>
      </c>
      <c r="D17" s="59">
        <v>366500</v>
      </c>
      <c r="E17" s="59">
        <v>181293.71</v>
      </c>
      <c r="F17" s="59">
        <f t="shared" si="0"/>
        <v>49.466223738062752</v>
      </c>
    </row>
    <row r="18" spans="1:6" x14ac:dyDescent="0.25">
      <c r="A18" s="72" t="s">
        <v>79</v>
      </c>
      <c r="B18" s="70" t="s">
        <v>13</v>
      </c>
      <c r="C18" s="59">
        <v>192100</v>
      </c>
      <c r="D18" s="59">
        <v>201800</v>
      </c>
      <c r="E18" s="59">
        <v>112998.36</v>
      </c>
      <c r="F18" s="59">
        <f t="shared" si="0"/>
        <v>55.995222993062441</v>
      </c>
    </row>
    <row r="19" spans="1:6" ht="25.5" x14ac:dyDescent="0.25">
      <c r="A19" s="100" t="s">
        <v>188</v>
      </c>
      <c r="B19" s="70" t="s">
        <v>119</v>
      </c>
      <c r="C19" s="59">
        <v>40000</v>
      </c>
      <c r="D19" s="59">
        <v>40000</v>
      </c>
      <c r="E19" s="59">
        <v>18113.310000000001</v>
      </c>
      <c r="F19" s="59">
        <f t="shared" si="0"/>
        <v>45.283275000000003</v>
      </c>
    </row>
    <row r="20" spans="1:6" x14ac:dyDescent="0.25">
      <c r="A20" s="100" t="s">
        <v>189</v>
      </c>
      <c r="B20" s="70" t="s">
        <v>120</v>
      </c>
      <c r="C20" s="59">
        <v>4000</v>
      </c>
      <c r="D20" s="59">
        <v>4000</v>
      </c>
      <c r="E20" s="59">
        <v>900</v>
      </c>
      <c r="F20" s="59">
        <f t="shared" si="0"/>
        <v>22.5</v>
      </c>
    </row>
    <row r="21" spans="1:6" x14ac:dyDescent="0.25">
      <c r="A21" s="100" t="s">
        <v>190</v>
      </c>
      <c r="B21" s="70" t="s">
        <v>121</v>
      </c>
      <c r="C21" s="59">
        <v>2000</v>
      </c>
      <c r="D21" s="59">
        <v>2000</v>
      </c>
      <c r="E21" s="59">
        <v>0</v>
      </c>
      <c r="F21" s="59">
        <f t="shared" si="0"/>
        <v>0</v>
      </c>
    </row>
    <row r="22" spans="1:6" x14ac:dyDescent="0.25">
      <c r="A22" s="100" t="s">
        <v>191</v>
      </c>
      <c r="B22" s="70" t="s">
        <v>123</v>
      </c>
      <c r="C22" s="59">
        <v>12500</v>
      </c>
      <c r="D22" s="59">
        <v>12500</v>
      </c>
      <c r="E22" s="59">
        <v>7662.71</v>
      </c>
      <c r="F22" s="59">
        <f t="shared" si="0"/>
        <v>61.301680000000005</v>
      </c>
    </row>
    <row r="23" spans="1:6" x14ac:dyDescent="0.25">
      <c r="A23" s="100" t="s">
        <v>193</v>
      </c>
      <c r="B23" s="70" t="s">
        <v>125</v>
      </c>
      <c r="C23" s="59">
        <v>40000</v>
      </c>
      <c r="D23" s="59">
        <v>40000</v>
      </c>
      <c r="E23" s="59">
        <v>22649.31</v>
      </c>
      <c r="F23" s="59">
        <f t="shared" si="0"/>
        <v>56.623275000000007</v>
      </c>
    </row>
    <row r="24" spans="1:6" ht="25.5" x14ac:dyDescent="0.25">
      <c r="A24" s="100" t="s">
        <v>194</v>
      </c>
      <c r="B24" s="70" t="s">
        <v>126</v>
      </c>
      <c r="C24" s="59">
        <v>12000</v>
      </c>
      <c r="D24" s="59">
        <v>14200</v>
      </c>
      <c r="E24" s="59">
        <v>12620.65</v>
      </c>
      <c r="F24" s="59">
        <f t="shared" si="0"/>
        <v>88.877816901408451</v>
      </c>
    </row>
    <row r="25" spans="1:6" x14ac:dyDescent="0.25">
      <c r="A25" s="100" t="s">
        <v>195</v>
      </c>
      <c r="B25" s="70" t="s">
        <v>127</v>
      </c>
      <c r="C25" s="59">
        <v>0</v>
      </c>
      <c r="D25" s="59">
        <v>0</v>
      </c>
      <c r="E25" s="59">
        <v>0</v>
      </c>
      <c r="F25" s="59">
        <v>0</v>
      </c>
    </row>
    <row r="26" spans="1:6" x14ac:dyDescent="0.25">
      <c r="A26" s="100" t="s">
        <v>197</v>
      </c>
      <c r="B26" s="70" t="s">
        <v>130</v>
      </c>
      <c r="C26" s="59">
        <v>18000</v>
      </c>
      <c r="D26" s="59">
        <v>18000</v>
      </c>
      <c r="E26" s="59">
        <v>10048.14</v>
      </c>
      <c r="F26" s="59">
        <f t="shared" si="0"/>
        <v>55.823</v>
      </c>
    </row>
    <row r="27" spans="1:6" x14ac:dyDescent="0.25">
      <c r="A27" s="100" t="s">
        <v>198</v>
      </c>
      <c r="B27" s="70" t="s">
        <v>131</v>
      </c>
      <c r="C27" s="59">
        <v>10000</v>
      </c>
      <c r="D27" s="59">
        <v>11500</v>
      </c>
      <c r="E27" s="59">
        <v>10000</v>
      </c>
      <c r="F27" s="59">
        <f t="shared" si="0"/>
        <v>86.956521739130437</v>
      </c>
    </row>
    <row r="28" spans="1:6" x14ac:dyDescent="0.25">
      <c r="A28" s="100" t="s">
        <v>200</v>
      </c>
      <c r="B28" s="70" t="s">
        <v>138</v>
      </c>
      <c r="C28" s="59">
        <v>12000</v>
      </c>
      <c r="D28" s="59">
        <v>18000</v>
      </c>
      <c r="E28" s="59">
        <v>17032.88</v>
      </c>
      <c r="F28" s="59">
        <f t="shared" si="0"/>
        <v>94.62711111111112</v>
      </c>
    </row>
    <row r="29" spans="1:6" x14ac:dyDescent="0.25">
      <c r="A29" s="100" t="s">
        <v>201</v>
      </c>
      <c r="B29" s="70" t="s">
        <v>137</v>
      </c>
      <c r="C29" s="59">
        <v>0</v>
      </c>
      <c r="D29" s="59">
        <v>0</v>
      </c>
      <c r="E29" s="59">
        <v>0</v>
      </c>
      <c r="F29" s="59">
        <v>0</v>
      </c>
    </row>
    <row r="30" spans="1:6" x14ac:dyDescent="0.25">
      <c r="A30" s="100" t="s">
        <v>202</v>
      </c>
      <c r="B30" s="70" t="s">
        <v>136</v>
      </c>
      <c r="C30" s="59">
        <v>8000</v>
      </c>
      <c r="D30" s="59">
        <v>8000</v>
      </c>
      <c r="E30" s="59">
        <v>506.64</v>
      </c>
      <c r="F30" s="59">
        <f t="shared" si="0"/>
        <v>6.3330000000000002</v>
      </c>
    </row>
    <row r="31" spans="1:6" x14ac:dyDescent="0.25">
      <c r="A31" s="100" t="s">
        <v>204</v>
      </c>
      <c r="B31" s="70" t="s">
        <v>134</v>
      </c>
      <c r="C31" s="59">
        <v>8000</v>
      </c>
      <c r="D31" s="59">
        <v>8000</v>
      </c>
      <c r="E31" s="59">
        <v>7439.76</v>
      </c>
      <c r="F31" s="59">
        <f t="shared" si="0"/>
        <v>92.997000000000014</v>
      </c>
    </row>
    <row r="32" spans="1:6" ht="25.5" x14ac:dyDescent="0.25">
      <c r="A32" s="100" t="s">
        <v>205</v>
      </c>
      <c r="B32" s="70" t="s">
        <v>141</v>
      </c>
      <c r="C32" s="59">
        <v>3000</v>
      </c>
      <c r="D32" s="59">
        <v>3000</v>
      </c>
      <c r="E32" s="59">
        <v>962.22</v>
      </c>
      <c r="F32" s="59">
        <f t="shared" si="0"/>
        <v>32.074000000000005</v>
      </c>
    </row>
    <row r="33" spans="1:9" x14ac:dyDescent="0.25">
      <c r="A33" s="100" t="s">
        <v>206</v>
      </c>
      <c r="B33" s="70" t="s">
        <v>142</v>
      </c>
      <c r="C33" s="59">
        <v>12000</v>
      </c>
      <c r="D33" s="59">
        <v>12000</v>
      </c>
      <c r="E33" s="59">
        <v>4918.2299999999996</v>
      </c>
      <c r="F33" s="59">
        <f t="shared" si="0"/>
        <v>40.985249999999994</v>
      </c>
    </row>
    <row r="34" spans="1:9" x14ac:dyDescent="0.25">
      <c r="A34" s="100" t="s">
        <v>208</v>
      </c>
      <c r="B34" s="70" t="s">
        <v>144</v>
      </c>
      <c r="C34" s="59">
        <v>600</v>
      </c>
      <c r="D34" s="59">
        <v>600</v>
      </c>
      <c r="E34" s="59">
        <v>0</v>
      </c>
      <c r="F34" s="59">
        <f t="shared" si="0"/>
        <v>0</v>
      </c>
    </row>
    <row r="35" spans="1:9" x14ac:dyDescent="0.25">
      <c r="A35" s="100" t="s">
        <v>209</v>
      </c>
      <c r="B35" s="70" t="s">
        <v>145</v>
      </c>
      <c r="C35" s="59">
        <v>5000</v>
      </c>
      <c r="D35" s="59">
        <v>5000</v>
      </c>
      <c r="E35" s="59">
        <v>119.61</v>
      </c>
      <c r="F35" s="59">
        <v>0</v>
      </c>
    </row>
    <row r="36" spans="1:9" x14ac:dyDescent="0.25">
      <c r="A36" s="100" t="s">
        <v>210</v>
      </c>
      <c r="B36" s="70" t="s">
        <v>140</v>
      </c>
      <c r="C36" s="59">
        <v>5000</v>
      </c>
      <c r="D36" s="59">
        <v>5000</v>
      </c>
      <c r="E36" s="59">
        <v>24.9</v>
      </c>
      <c r="F36" s="59">
        <f t="shared" si="0"/>
        <v>0.498</v>
      </c>
    </row>
    <row r="37" spans="1:9" x14ac:dyDescent="0.25">
      <c r="A37" s="72" t="s">
        <v>80</v>
      </c>
      <c r="B37" s="70" t="s">
        <v>81</v>
      </c>
      <c r="C37" s="59">
        <v>4000</v>
      </c>
      <c r="D37" s="59">
        <v>4000</v>
      </c>
      <c r="E37" s="59">
        <v>2168.9299999999998</v>
      </c>
      <c r="F37" s="59">
        <f t="shared" si="0"/>
        <v>54.22325</v>
      </c>
    </row>
    <row r="38" spans="1:9" ht="25.5" x14ac:dyDescent="0.25">
      <c r="A38" s="100" t="s">
        <v>211</v>
      </c>
      <c r="B38" s="70" t="s">
        <v>147</v>
      </c>
      <c r="C38" s="59">
        <v>4000</v>
      </c>
      <c r="D38" s="59">
        <v>4000</v>
      </c>
      <c r="E38" s="59">
        <v>2168.9299999999998</v>
      </c>
      <c r="F38" s="59">
        <f t="shared" si="0"/>
        <v>54.22325</v>
      </c>
    </row>
    <row r="39" spans="1:9" ht="25.5" x14ac:dyDescent="0.25">
      <c r="A39" s="64" t="s">
        <v>89</v>
      </c>
      <c r="B39" s="58" t="s">
        <v>90</v>
      </c>
      <c r="C39" s="59">
        <v>220000</v>
      </c>
      <c r="D39" s="59">
        <v>220000</v>
      </c>
      <c r="E39" s="59">
        <v>159852.21</v>
      </c>
      <c r="F39" s="59">
        <f t="shared" si="0"/>
        <v>72.660095454545441</v>
      </c>
      <c r="G39" s="65"/>
      <c r="H39" s="65"/>
      <c r="I39" s="65"/>
    </row>
    <row r="40" spans="1:9" x14ac:dyDescent="0.25">
      <c r="A40" s="72" t="s">
        <v>79</v>
      </c>
      <c r="B40" s="70" t="s">
        <v>13</v>
      </c>
      <c r="C40" s="59">
        <v>220000</v>
      </c>
      <c r="D40" s="59">
        <v>220000</v>
      </c>
      <c r="E40" s="71">
        <v>159852.21</v>
      </c>
      <c r="F40" s="59">
        <f t="shared" si="0"/>
        <v>72.660095454545441</v>
      </c>
    </row>
    <row r="41" spans="1:9" x14ac:dyDescent="0.25">
      <c r="A41" s="100" t="s">
        <v>214</v>
      </c>
      <c r="B41" s="70" t="s">
        <v>35</v>
      </c>
      <c r="C41" s="59">
        <v>0</v>
      </c>
      <c r="D41" s="59">
        <v>0</v>
      </c>
      <c r="E41" s="71">
        <v>0</v>
      </c>
      <c r="F41" s="59">
        <v>0</v>
      </c>
    </row>
    <row r="42" spans="1:9" x14ac:dyDescent="0.25">
      <c r="A42" s="100" t="s">
        <v>190</v>
      </c>
      <c r="B42" s="70" t="s">
        <v>121</v>
      </c>
      <c r="C42" s="59">
        <v>0</v>
      </c>
      <c r="D42" s="59">
        <v>0</v>
      </c>
      <c r="E42" s="71">
        <v>0</v>
      </c>
      <c r="F42" s="59">
        <v>0</v>
      </c>
    </row>
    <row r="43" spans="1:9" x14ac:dyDescent="0.25">
      <c r="A43" s="100" t="s">
        <v>192</v>
      </c>
      <c r="B43" s="70" t="s">
        <v>124</v>
      </c>
      <c r="C43" s="59">
        <v>59000</v>
      </c>
      <c r="D43" s="59">
        <v>59000</v>
      </c>
      <c r="E43" s="71">
        <v>36934.54</v>
      </c>
      <c r="F43" s="59">
        <f t="shared" si="0"/>
        <v>62.600915254237286</v>
      </c>
    </row>
    <row r="44" spans="1:9" x14ac:dyDescent="0.25">
      <c r="A44" s="100" t="s">
        <v>193</v>
      </c>
      <c r="B44" s="70" t="s">
        <v>125</v>
      </c>
      <c r="C44" s="59">
        <v>0</v>
      </c>
      <c r="D44" s="59">
        <v>0</v>
      </c>
      <c r="E44" s="71">
        <v>0</v>
      </c>
      <c r="F44" s="59">
        <v>0</v>
      </c>
    </row>
    <row r="45" spans="1:9" ht="25.5" x14ac:dyDescent="0.25">
      <c r="A45" s="100" t="s">
        <v>194</v>
      </c>
      <c r="B45" s="70" t="s">
        <v>126</v>
      </c>
      <c r="C45" s="59">
        <v>0</v>
      </c>
      <c r="D45" s="59">
        <v>0</v>
      </c>
      <c r="E45" s="71">
        <v>0</v>
      </c>
      <c r="F45" s="59">
        <v>0</v>
      </c>
    </row>
    <row r="46" spans="1:9" x14ac:dyDescent="0.25">
      <c r="A46" s="100" t="s">
        <v>199</v>
      </c>
      <c r="B46" s="70" t="s">
        <v>132</v>
      </c>
      <c r="C46" s="59">
        <v>8500</v>
      </c>
      <c r="D46" s="59">
        <v>8500</v>
      </c>
      <c r="E46" s="71">
        <v>8863.19</v>
      </c>
      <c r="F46" s="59">
        <f t="shared" si="0"/>
        <v>104.27282352941177</v>
      </c>
    </row>
    <row r="47" spans="1:9" x14ac:dyDescent="0.25">
      <c r="A47" s="100" t="s">
        <v>200</v>
      </c>
      <c r="B47" s="70" t="s">
        <v>138</v>
      </c>
      <c r="C47" s="59">
        <v>0</v>
      </c>
      <c r="D47" s="59">
        <v>0</v>
      </c>
      <c r="E47" s="71">
        <v>0</v>
      </c>
      <c r="F47" s="59">
        <v>0</v>
      </c>
    </row>
    <row r="48" spans="1:9" x14ac:dyDescent="0.25">
      <c r="A48" s="100" t="s">
        <v>201</v>
      </c>
      <c r="B48" s="70" t="s">
        <v>137</v>
      </c>
      <c r="C48" s="59">
        <v>0</v>
      </c>
      <c r="D48" s="59">
        <v>0</v>
      </c>
      <c r="E48" s="71">
        <v>0</v>
      </c>
      <c r="F48" s="59">
        <v>0</v>
      </c>
    </row>
    <row r="49" spans="1:9" x14ac:dyDescent="0.25">
      <c r="A49" s="100" t="s">
        <v>203</v>
      </c>
      <c r="B49" s="70" t="s">
        <v>135</v>
      </c>
      <c r="C49" s="59">
        <v>131900</v>
      </c>
      <c r="D49" s="59">
        <v>131900</v>
      </c>
      <c r="E49" s="71">
        <v>103481.52</v>
      </c>
      <c r="F49" s="59">
        <f t="shared" si="0"/>
        <v>78.454526156178929</v>
      </c>
    </row>
    <row r="50" spans="1:9" x14ac:dyDescent="0.25">
      <c r="A50" s="100" t="s">
        <v>204</v>
      </c>
      <c r="B50" s="70" t="s">
        <v>134</v>
      </c>
      <c r="C50" s="59">
        <v>0</v>
      </c>
      <c r="D50" s="59">
        <v>0</v>
      </c>
      <c r="E50" s="71">
        <v>0</v>
      </c>
      <c r="F50" s="59">
        <v>0</v>
      </c>
    </row>
    <row r="51" spans="1:9" x14ac:dyDescent="0.25">
      <c r="A51" s="100" t="s">
        <v>212</v>
      </c>
      <c r="B51" s="70" t="s">
        <v>133</v>
      </c>
      <c r="C51" s="59">
        <v>14600</v>
      </c>
      <c r="D51" s="59">
        <v>14600</v>
      </c>
      <c r="E51" s="71">
        <v>517.05999999999995</v>
      </c>
      <c r="F51" s="59">
        <f t="shared" si="0"/>
        <v>3.5415068493150681</v>
      </c>
    </row>
    <row r="52" spans="1:9" ht="25.5" x14ac:dyDescent="0.25">
      <c r="A52" s="100" t="s">
        <v>213</v>
      </c>
      <c r="B52" s="70" t="s">
        <v>139</v>
      </c>
      <c r="C52" s="59">
        <v>6000</v>
      </c>
      <c r="D52" s="59">
        <v>6000</v>
      </c>
      <c r="E52" s="71">
        <v>10055.9</v>
      </c>
      <c r="F52" s="59">
        <f t="shared" si="0"/>
        <v>167.59833333333333</v>
      </c>
    </row>
    <row r="53" spans="1:9" x14ac:dyDescent="0.25">
      <c r="A53" s="100" t="s">
        <v>207</v>
      </c>
      <c r="B53" s="70" t="s">
        <v>143</v>
      </c>
      <c r="C53" s="59">
        <v>0</v>
      </c>
      <c r="D53" s="59">
        <v>0</v>
      </c>
      <c r="E53" s="71">
        <v>0</v>
      </c>
      <c r="F53" s="59">
        <v>0</v>
      </c>
    </row>
    <row r="54" spans="1:9" ht="25.5" x14ac:dyDescent="0.25">
      <c r="A54" s="64" t="s">
        <v>95</v>
      </c>
      <c r="B54" s="58" t="s">
        <v>96</v>
      </c>
      <c r="C54" s="59">
        <v>25000</v>
      </c>
      <c r="D54" s="59">
        <v>29800</v>
      </c>
      <c r="E54" s="59">
        <v>24985.21</v>
      </c>
      <c r="F54" s="59">
        <f t="shared" si="0"/>
        <v>83.842986577181193</v>
      </c>
      <c r="G54" s="65"/>
      <c r="H54" s="65"/>
      <c r="I54" s="65"/>
    </row>
    <row r="55" spans="1:9" x14ac:dyDescent="0.25">
      <c r="A55" s="72" t="s">
        <v>79</v>
      </c>
      <c r="B55" s="70" t="s">
        <v>13</v>
      </c>
      <c r="C55" s="59">
        <v>16500</v>
      </c>
      <c r="D55" s="59">
        <v>16500</v>
      </c>
      <c r="E55" s="71">
        <v>16500</v>
      </c>
      <c r="F55" s="59">
        <f t="shared" si="0"/>
        <v>100</v>
      </c>
    </row>
    <row r="56" spans="1:9" x14ac:dyDescent="0.25">
      <c r="A56" s="100" t="s">
        <v>198</v>
      </c>
      <c r="B56" s="70" t="s">
        <v>131</v>
      </c>
      <c r="C56" s="59">
        <v>16500</v>
      </c>
      <c r="D56" s="59">
        <v>16500</v>
      </c>
      <c r="E56" s="71">
        <v>16500</v>
      </c>
      <c r="F56" s="59">
        <f t="shared" si="0"/>
        <v>100</v>
      </c>
    </row>
    <row r="57" spans="1:9" ht="25.5" x14ac:dyDescent="0.25">
      <c r="A57" s="72" t="s">
        <v>97</v>
      </c>
      <c r="B57" s="70" t="s">
        <v>98</v>
      </c>
      <c r="C57" s="59">
        <v>8500</v>
      </c>
      <c r="D57" s="59">
        <v>13300</v>
      </c>
      <c r="E57" s="71">
        <v>8485.2099999999991</v>
      </c>
      <c r="F57" s="59">
        <f t="shared" si="0"/>
        <v>63.798571428571428</v>
      </c>
    </row>
    <row r="58" spans="1:9" x14ac:dyDescent="0.25">
      <c r="A58" s="100" t="s">
        <v>217</v>
      </c>
      <c r="B58" s="70" t="s">
        <v>160</v>
      </c>
      <c r="C58" s="59">
        <v>0</v>
      </c>
      <c r="D58" s="59">
        <v>0</v>
      </c>
      <c r="E58" s="71">
        <v>0</v>
      </c>
      <c r="F58" s="59" t="e">
        <f t="shared" si="0"/>
        <v>#DIV/0!</v>
      </c>
    </row>
    <row r="59" spans="1:9" x14ac:dyDescent="0.25">
      <c r="A59" s="100" t="s">
        <v>218</v>
      </c>
      <c r="B59" s="70" t="s">
        <v>162</v>
      </c>
      <c r="C59" s="59">
        <v>0</v>
      </c>
      <c r="D59" s="59">
        <v>4800</v>
      </c>
      <c r="E59" s="71">
        <v>0</v>
      </c>
      <c r="F59" s="59">
        <f t="shared" si="0"/>
        <v>0</v>
      </c>
    </row>
    <row r="60" spans="1:9" x14ac:dyDescent="0.25">
      <c r="A60" s="100" t="s">
        <v>219</v>
      </c>
      <c r="B60" s="70" t="s">
        <v>163</v>
      </c>
      <c r="C60" s="59">
        <v>0</v>
      </c>
      <c r="D60" s="59">
        <v>0</v>
      </c>
      <c r="E60" s="71">
        <v>0</v>
      </c>
      <c r="F60" s="59" t="e">
        <f t="shared" si="0"/>
        <v>#DIV/0!</v>
      </c>
    </row>
    <row r="61" spans="1:9" x14ac:dyDescent="0.25">
      <c r="A61" s="100" t="s">
        <v>220</v>
      </c>
      <c r="B61" s="70" t="s">
        <v>164</v>
      </c>
      <c r="C61" s="59">
        <v>8500</v>
      </c>
      <c r="D61" s="59">
        <v>8500</v>
      </c>
      <c r="E61" s="71">
        <v>8485.2099999999991</v>
      </c>
      <c r="F61" s="59">
        <f t="shared" si="0"/>
        <v>99.825999999999993</v>
      </c>
    </row>
    <row r="62" spans="1:9" x14ac:dyDescent="0.25">
      <c r="A62" s="100" t="s">
        <v>221</v>
      </c>
      <c r="B62" s="70" t="s">
        <v>167</v>
      </c>
      <c r="C62" s="59">
        <v>0</v>
      </c>
      <c r="D62" s="59">
        <v>0</v>
      </c>
      <c r="E62" s="71">
        <v>0</v>
      </c>
      <c r="F62" s="59" t="e">
        <f t="shared" si="0"/>
        <v>#DIV/0!</v>
      </c>
    </row>
    <row r="63" spans="1:9" x14ac:dyDescent="0.25">
      <c r="A63" s="103" t="s">
        <v>231</v>
      </c>
      <c r="B63" s="104" t="s">
        <v>83</v>
      </c>
      <c r="C63" s="59">
        <v>93000</v>
      </c>
      <c r="D63" s="59">
        <v>93000</v>
      </c>
      <c r="E63" s="71">
        <v>9620.35</v>
      </c>
      <c r="F63" s="59">
        <f t="shared" si="0"/>
        <v>10.344462365591399</v>
      </c>
    </row>
    <row r="64" spans="1:9" x14ac:dyDescent="0.25">
      <c r="A64" s="66" t="s">
        <v>82</v>
      </c>
      <c r="B64" s="67" t="s">
        <v>83</v>
      </c>
      <c r="C64" s="68">
        <v>93000</v>
      </c>
      <c r="D64" s="68">
        <v>93000</v>
      </c>
      <c r="E64" s="68">
        <v>9620.35</v>
      </c>
      <c r="F64" s="59">
        <f t="shared" si="0"/>
        <v>10.344462365591399</v>
      </c>
      <c r="G64" s="69"/>
      <c r="H64" s="69"/>
      <c r="I64" s="69"/>
    </row>
    <row r="65" spans="1:9" s="63" customFormat="1" x14ac:dyDescent="0.25">
      <c r="A65" s="61" t="s">
        <v>72</v>
      </c>
      <c r="B65" s="58" t="s">
        <v>73</v>
      </c>
      <c r="C65" s="62">
        <v>93000</v>
      </c>
      <c r="D65" s="59">
        <v>93000</v>
      </c>
      <c r="E65" s="62">
        <v>9620.35</v>
      </c>
      <c r="F65" s="59">
        <f t="shared" si="0"/>
        <v>10.344462365591399</v>
      </c>
    </row>
    <row r="66" spans="1:9" ht="25.5" x14ac:dyDescent="0.25">
      <c r="A66" s="64" t="s">
        <v>74</v>
      </c>
      <c r="B66" s="58" t="s">
        <v>75</v>
      </c>
      <c r="C66" s="59">
        <v>31500</v>
      </c>
      <c r="D66" s="59">
        <v>31500</v>
      </c>
      <c r="E66" s="59">
        <v>1266</v>
      </c>
      <c r="F66" s="59">
        <v>0</v>
      </c>
      <c r="G66" s="65"/>
      <c r="H66" s="65"/>
      <c r="I66" s="65"/>
    </row>
    <row r="67" spans="1:9" x14ac:dyDescent="0.25">
      <c r="A67" s="72" t="s">
        <v>79</v>
      </c>
      <c r="B67" s="70" t="s">
        <v>13</v>
      </c>
      <c r="C67" s="59">
        <v>28000</v>
      </c>
      <c r="D67" s="59">
        <v>28000</v>
      </c>
      <c r="E67" s="59">
        <v>1266</v>
      </c>
      <c r="F67" s="59">
        <v>0</v>
      </c>
    </row>
    <row r="68" spans="1:9" x14ac:dyDescent="0.25">
      <c r="A68" s="100" t="s">
        <v>191</v>
      </c>
      <c r="B68" s="70" t="s">
        <v>123</v>
      </c>
      <c r="C68" s="59">
        <v>0</v>
      </c>
      <c r="D68" s="59">
        <v>0</v>
      </c>
      <c r="E68" s="59">
        <v>0</v>
      </c>
      <c r="F68" s="59">
        <v>0</v>
      </c>
    </row>
    <row r="69" spans="1:9" ht="25.5" x14ac:dyDescent="0.25">
      <c r="A69" s="100" t="s">
        <v>194</v>
      </c>
      <c r="B69" s="70" t="s">
        <v>126</v>
      </c>
      <c r="C69" s="59">
        <v>0</v>
      </c>
      <c r="D69" s="59">
        <v>0</v>
      </c>
      <c r="E69" s="59">
        <v>675.5</v>
      </c>
      <c r="F69" s="59">
        <v>0</v>
      </c>
    </row>
    <row r="70" spans="1:9" x14ac:dyDescent="0.25">
      <c r="A70" s="100" t="s">
        <v>195</v>
      </c>
      <c r="B70" s="70" t="s">
        <v>127</v>
      </c>
      <c r="C70" s="59">
        <v>0</v>
      </c>
      <c r="D70" s="59">
        <v>0</v>
      </c>
      <c r="E70" s="59">
        <v>0</v>
      </c>
      <c r="F70" s="59">
        <v>0</v>
      </c>
    </row>
    <row r="71" spans="1:9" x14ac:dyDescent="0.25">
      <c r="A71" s="100" t="s">
        <v>201</v>
      </c>
      <c r="B71" s="70" t="s">
        <v>137</v>
      </c>
      <c r="C71" s="59">
        <v>15000</v>
      </c>
      <c r="D71" s="59">
        <v>15000</v>
      </c>
      <c r="E71" s="59">
        <v>558.36</v>
      </c>
      <c r="F71" s="59">
        <v>0</v>
      </c>
    </row>
    <row r="72" spans="1:9" x14ac:dyDescent="0.25">
      <c r="A72" s="100" t="s">
        <v>202</v>
      </c>
      <c r="B72" s="70" t="s">
        <v>136</v>
      </c>
      <c r="C72" s="59">
        <v>0</v>
      </c>
      <c r="D72" s="59">
        <v>0</v>
      </c>
      <c r="E72" s="59">
        <v>0</v>
      </c>
      <c r="F72" s="59">
        <v>0</v>
      </c>
    </row>
    <row r="73" spans="1:9" x14ac:dyDescent="0.25">
      <c r="A73" s="100" t="s">
        <v>204</v>
      </c>
      <c r="B73" s="70" t="s">
        <v>134</v>
      </c>
      <c r="C73" s="59">
        <v>8000</v>
      </c>
      <c r="D73" s="59">
        <v>8000</v>
      </c>
      <c r="E73" s="59">
        <v>32.14</v>
      </c>
      <c r="F73" s="59">
        <v>0</v>
      </c>
    </row>
    <row r="74" spans="1:9" x14ac:dyDescent="0.25">
      <c r="A74" s="100" t="s">
        <v>206</v>
      </c>
      <c r="B74" s="70" t="s">
        <v>142</v>
      </c>
      <c r="C74" s="59">
        <v>0</v>
      </c>
      <c r="D74" s="59">
        <v>0</v>
      </c>
      <c r="E74" s="59">
        <v>0</v>
      </c>
      <c r="F74" s="59">
        <v>0</v>
      </c>
    </row>
    <row r="75" spans="1:9" x14ac:dyDescent="0.25">
      <c r="A75" s="100" t="s">
        <v>210</v>
      </c>
      <c r="B75" s="70" t="s">
        <v>140</v>
      </c>
      <c r="C75" s="59">
        <v>5000</v>
      </c>
      <c r="D75" s="59">
        <v>5000</v>
      </c>
      <c r="E75" s="59">
        <v>0</v>
      </c>
      <c r="F75" s="59">
        <v>0</v>
      </c>
    </row>
    <row r="76" spans="1:9" x14ac:dyDescent="0.25">
      <c r="A76" s="72" t="s">
        <v>80</v>
      </c>
      <c r="B76" s="70" t="s">
        <v>81</v>
      </c>
      <c r="C76" s="59">
        <v>3500</v>
      </c>
      <c r="D76" s="59">
        <v>3500</v>
      </c>
      <c r="E76" s="59">
        <v>0</v>
      </c>
      <c r="F76" s="59">
        <f t="shared" ref="F76:F77" si="1">E76/D76*100</f>
        <v>0</v>
      </c>
    </row>
    <row r="77" spans="1:9" ht="25.5" x14ac:dyDescent="0.25">
      <c r="A77" s="100" t="s">
        <v>211</v>
      </c>
      <c r="B77" s="70" t="s">
        <v>147</v>
      </c>
      <c r="C77" s="59">
        <v>3000</v>
      </c>
      <c r="D77" s="59">
        <v>3000</v>
      </c>
      <c r="E77" s="59">
        <v>0</v>
      </c>
      <c r="F77" s="59">
        <f t="shared" si="1"/>
        <v>0</v>
      </c>
    </row>
    <row r="78" spans="1:9" ht="25.5" x14ac:dyDescent="0.25">
      <c r="A78" s="100" t="s">
        <v>215</v>
      </c>
      <c r="B78" s="70" t="s">
        <v>148</v>
      </c>
      <c r="C78" s="59">
        <v>500</v>
      </c>
      <c r="D78" s="59">
        <v>500</v>
      </c>
      <c r="E78" s="59">
        <v>0</v>
      </c>
      <c r="F78" s="59">
        <f t="shared" ref="F78" si="2">E78/D78*100</f>
        <v>0</v>
      </c>
    </row>
    <row r="79" spans="1:9" ht="25.5" x14ac:dyDescent="0.25">
      <c r="A79" s="64" t="s">
        <v>89</v>
      </c>
      <c r="B79" s="58" t="s">
        <v>90</v>
      </c>
      <c r="C79" s="59">
        <v>61500</v>
      </c>
      <c r="D79" s="59">
        <v>61500</v>
      </c>
      <c r="E79" s="59">
        <v>7743.22</v>
      </c>
      <c r="F79" s="59">
        <f t="shared" ref="F79:F134" si="3">E79/D79*100</f>
        <v>12.590601626016259</v>
      </c>
      <c r="G79" s="65"/>
      <c r="H79" s="65"/>
      <c r="I79" s="65"/>
    </row>
    <row r="80" spans="1:9" x14ac:dyDescent="0.25">
      <c r="A80" s="72" t="s">
        <v>79</v>
      </c>
      <c r="B80" s="70" t="s">
        <v>13</v>
      </c>
      <c r="C80" s="59">
        <v>61500</v>
      </c>
      <c r="D80" s="59">
        <v>61500</v>
      </c>
      <c r="E80" s="59">
        <v>7743.22</v>
      </c>
      <c r="F80" s="59">
        <f t="shared" si="3"/>
        <v>12.590601626016259</v>
      </c>
    </row>
    <row r="81" spans="1:9" x14ac:dyDescent="0.25">
      <c r="A81" s="100" t="s">
        <v>193</v>
      </c>
      <c r="B81" s="70" t="s">
        <v>125</v>
      </c>
      <c r="C81" s="59">
        <v>2000</v>
      </c>
      <c r="D81" s="59">
        <v>2000</v>
      </c>
      <c r="E81" s="59">
        <v>0</v>
      </c>
      <c r="F81" s="59">
        <v>0</v>
      </c>
    </row>
    <row r="82" spans="1:9" x14ac:dyDescent="0.25">
      <c r="A82" s="100" t="s">
        <v>198</v>
      </c>
      <c r="B82" s="70" t="s">
        <v>131</v>
      </c>
      <c r="C82" s="59">
        <v>1500</v>
      </c>
      <c r="D82" s="59">
        <v>150</v>
      </c>
      <c r="E82" s="59">
        <v>0</v>
      </c>
      <c r="F82" s="59">
        <v>0</v>
      </c>
    </row>
    <row r="83" spans="1:9" x14ac:dyDescent="0.25">
      <c r="A83" s="100" t="s">
        <v>199</v>
      </c>
      <c r="B83" s="70" t="s">
        <v>132</v>
      </c>
      <c r="C83" s="59">
        <v>2000</v>
      </c>
      <c r="D83" s="59">
        <v>2000</v>
      </c>
      <c r="E83" s="59">
        <v>3709.3</v>
      </c>
      <c r="F83" s="59">
        <f t="shared" si="3"/>
        <v>185.465</v>
      </c>
    </row>
    <row r="84" spans="1:9" x14ac:dyDescent="0.25">
      <c r="A84" s="100" t="s">
        <v>200</v>
      </c>
      <c r="B84" s="70" t="s">
        <v>138</v>
      </c>
      <c r="C84" s="59">
        <v>1000</v>
      </c>
      <c r="D84" s="59">
        <v>1000</v>
      </c>
      <c r="E84" s="59">
        <v>0</v>
      </c>
      <c r="F84" s="59">
        <v>0</v>
      </c>
    </row>
    <row r="85" spans="1:9" x14ac:dyDescent="0.25">
      <c r="A85" s="100" t="s">
        <v>203</v>
      </c>
      <c r="B85" s="70" t="s">
        <v>135</v>
      </c>
      <c r="C85" s="59">
        <v>55000</v>
      </c>
      <c r="D85" s="59">
        <v>55000</v>
      </c>
      <c r="E85" s="59">
        <v>4033.92</v>
      </c>
      <c r="F85" s="59">
        <f t="shared" si="3"/>
        <v>7.3344000000000005</v>
      </c>
    </row>
    <row r="86" spans="1:9" ht="25.5" x14ac:dyDescent="0.25">
      <c r="A86" s="64" t="s">
        <v>95</v>
      </c>
      <c r="B86" s="58" t="s">
        <v>96</v>
      </c>
      <c r="C86" s="59">
        <v>0</v>
      </c>
      <c r="D86" s="59">
        <v>0</v>
      </c>
      <c r="E86" s="59">
        <v>611.13</v>
      </c>
      <c r="F86" s="59">
        <v>0</v>
      </c>
      <c r="G86" s="65"/>
      <c r="H86" s="65"/>
      <c r="I86" s="65"/>
    </row>
    <row r="87" spans="1:9" ht="25.5" x14ac:dyDescent="0.25">
      <c r="A87" s="72" t="s">
        <v>97</v>
      </c>
      <c r="B87" s="70" t="s">
        <v>98</v>
      </c>
      <c r="C87" s="59">
        <v>0</v>
      </c>
      <c r="D87" s="59">
        <v>0</v>
      </c>
      <c r="E87" s="59">
        <v>611.13</v>
      </c>
      <c r="F87" s="59">
        <v>0</v>
      </c>
    </row>
    <row r="88" spans="1:9" ht="25.5" x14ac:dyDescent="0.25">
      <c r="A88" s="100" t="s">
        <v>223</v>
      </c>
      <c r="B88" s="70" t="s">
        <v>165</v>
      </c>
      <c r="C88" s="59">
        <v>0</v>
      </c>
      <c r="D88" s="59">
        <v>0</v>
      </c>
      <c r="E88" s="59">
        <v>611.13</v>
      </c>
      <c r="F88" s="59">
        <v>0</v>
      </c>
    </row>
    <row r="89" spans="1:9" x14ac:dyDescent="0.25">
      <c r="A89" s="100" t="s">
        <v>222</v>
      </c>
      <c r="B89" s="70" t="s">
        <v>168</v>
      </c>
      <c r="C89" s="59">
        <v>0</v>
      </c>
      <c r="D89" s="59">
        <v>0</v>
      </c>
      <c r="E89" s="59">
        <v>0</v>
      </c>
      <c r="F89" s="59">
        <v>0</v>
      </c>
    </row>
    <row r="90" spans="1:9" x14ac:dyDescent="0.25">
      <c r="A90" s="105" t="s">
        <v>232</v>
      </c>
      <c r="B90" s="67" t="s">
        <v>85</v>
      </c>
      <c r="C90" s="59">
        <v>745100</v>
      </c>
      <c r="D90" s="59">
        <v>745100</v>
      </c>
      <c r="E90" s="59">
        <v>392318.32</v>
      </c>
      <c r="F90" s="59">
        <f t="shared" si="3"/>
        <v>52.653109649711446</v>
      </c>
      <c r="G90" s="65"/>
      <c r="H90" s="65"/>
      <c r="I90" s="65"/>
    </row>
    <row r="91" spans="1:9" x14ac:dyDescent="0.25">
      <c r="A91" s="66" t="s">
        <v>84</v>
      </c>
      <c r="B91" s="67" t="s">
        <v>85</v>
      </c>
      <c r="C91" s="68">
        <v>745100</v>
      </c>
      <c r="D91" s="59">
        <v>745100</v>
      </c>
      <c r="E91" s="68">
        <v>392318.38</v>
      </c>
      <c r="F91" s="59">
        <f t="shared" si="3"/>
        <v>52.653117702321836</v>
      </c>
      <c r="G91" s="69"/>
      <c r="H91" s="69"/>
      <c r="I91" s="69"/>
    </row>
    <row r="92" spans="1:9" s="63" customFormat="1" x14ac:dyDescent="0.25">
      <c r="A92" s="61" t="s">
        <v>72</v>
      </c>
      <c r="B92" s="58" t="s">
        <v>73</v>
      </c>
      <c r="C92" s="62">
        <v>745100</v>
      </c>
      <c r="D92" s="59">
        <v>745100</v>
      </c>
      <c r="E92" s="62">
        <v>392318.38</v>
      </c>
      <c r="F92" s="59">
        <f t="shared" si="3"/>
        <v>52.653117702321836</v>
      </c>
    </row>
    <row r="93" spans="1:9" ht="25.5" x14ac:dyDescent="0.25">
      <c r="A93" s="64" t="s">
        <v>74</v>
      </c>
      <c r="B93" s="58" t="s">
        <v>75</v>
      </c>
      <c r="C93" s="59">
        <v>451000</v>
      </c>
      <c r="D93" s="59">
        <v>451000</v>
      </c>
      <c r="E93" s="59">
        <v>112809.07</v>
      </c>
      <c r="F93" s="59">
        <f t="shared" si="3"/>
        <v>25.013097560975613</v>
      </c>
      <c r="G93" s="65"/>
      <c r="H93" s="65"/>
      <c r="I93" s="65"/>
    </row>
    <row r="94" spans="1:9" x14ac:dyDescent="0.25">
      <c r="A94" s="72" t="s">
        <v>78</v>
      </c>
      <c r="B94" s="70" t="s">
        <v>5</v>
      </c>
      <c r="C94" s="59">
        <v>75000</v>
      </c>
      <c r="D94" s="59">
        <v>75000</v>
      </c>
      <c r="E94" s="59">
        <v>9136.0300000000007</v>
      </c>
      <c r="F94" s="59">
        <f t="shared" si="3"/>
        <v>12.181373333333333</v>
      </c>
    </row>
    <row r="95" spans="1:9" x14ac:dyDescent="0.25">
      <c r="A95" s="100" t="s">
        <v>187</v>
      </c>
      <c r="B95" s="70" t="s">
        <v>33</v>
      </c>
      <c r="C95" s="59">
        <v>0</v>
      </c>
      <c r="D95" s="59">
        <v>0</v>
      </c>
      <c r="E95" s="59">
        <v>0</v>
      </c>
      <c r="F95" s="59">
        <v>0</v>
      </c>
    </row>
    <row r="96" spans="1:9" x14ac:dyDescent="0.25">
      <c r="A96" s="100" t="s">
        <v>184</v>
      </c>
      <c r="B96" s="70" t="s">
        <v>116</v>
      </c>
      <c r="C96" s="59">
        <v>75000</v>
      </c>
      <c r="D96" s="59">
        <v>75000</v>
      </c>
      <c r="E96" s="59">
        <v>9136.0300000000007</v>
      </c>
      <c r="F96" s="59">
        <f t="shared" si="3"/>
        <v>12.181373333333333</v>
      </c>
    </row>
    <row r="97" spans="1:6" ht="25.5" x14ac:dyDescent="0.25">
      <c r="A97" s="100" t="s">
        <v>185</v>
      </c>
      <c r="B97" s="70" t="s">
        <v>118</v>
      </c>
      <c r="C97" s="59">
        <v>0</v>
      </c>
      <c r="D97" s="59">
        <v>0</v>
      </c>
      <c r="E97" s="59">
        <v>0</v>
      </c>
      <c r="F97" s="59">
        <v>0</v>
      </c>
    </row>
    <row r="98" spans="1:6" x14ac:dyDescent="0.25">
      <c r="A98" s="72" t="s">
        <v>79</v>
      </c>
      <c r="B98" s="70" t="s">
        <v>13</v>
      </c>
      <c r="C98" s="59">
        <v>359500</v>
      </c>
      <c r="D98" s="59">
        <v>359500</v>
      </c>
      <c r="E98" s="59">
        <v>103673.04</v>
      </c>
      <c r="F98" s="59">
        <f t="shared" si="3"/>
        <v>28.838119610570235</v>
      </c>
    </row>
    <row r="99" spans="1:6" x14ac:dyDescent="0.25">
      <c r="A99" s="100" t="s">
        <v>214</v>
      </c>
      <c r="B99" s="70" t="s">
        <v>35</v>
      </c>
      <c r="C99" s="59">
        <v>0</v>
      </c>
      <c r="D99" s="59">
        <v>0</v>
      </c>
      <c r="E99" s="59">
        <v>0</v>
      </c>
      <c r="F99" s="59">
        <v>0</v>
      </c>
    </row>
    <row r="100" spans="1:6" ht="25.5" x14ac:dyDescent="0.25">
      <c r="A100" s="100" t="s">
        <v>188</v>
      </c>
      <c r="B100" s="70" t="s">
        <v>119</v>
      </c>
      <c r="C100" s="59">
        <v>0</v>
      </c>
      <c r="D100" s="59">
        <v>0</v>
      </c>
      <c r="E100" s="59">
        <v>0</v>
      </c>
      <c r="F100" s="59">
        <v>0</v>
      </c>
    </row>
    <row r="101" spans="1:6" x14ac:dyDescent="0.25">
      <c r="A101" s="100" t="s">
        <v>189</v>
      </c>
      <c r="B101" s="70" t="s">
        <v>120</v>
      </c>
      <c r="C101" s="59">
        <v>0</v>
      </c>
      <c r="D101" s="59">
        <v>0</v>
      </c>
      <c r="E101" s="59">
        <v>0</v>
      </c>
      <c r="F101" s="59">
        <v>0</v>
      </c>
    </row>
    <row r="102" spans="1:6" x14ac:dyDescent="0.25">
      <c r="A102" s="100" t="s">
        <v>190</v>
      </c>
      <c r="B102" s="70" t="s">
        <v>121</v>
      </c>
      <c r="C102" s="59">
        <v>0</v>
      </c>
      <c r="D102" s="59">
        <v>0</v>
      </c>
      <c r="E102" s="59">
        <v>58.5</v>
      </c>
      <c r="F102" s="59">
        <v>0</v>
      </c>
    </row>
    <row r="103" spans="1:6" x14ac:dyDescent="0.25">
      <c r="A103" s="100" t="s">
        <v>191</v>
      </c>
      <c r="B103" s="70" t="s">
        <v>123</v>
      </c>
      <c r="C103" s="59">
        <v>10500</v>
      </c>
      <c r="D103" s="59">
        <v>10500</v>
      </c>
      <c r="E103" s="59">
        <v>701.83</v>
      </c>
      <c r="F103" s="59">
        <f t="shared" si="3"/>
        <v>6.6840952380952388</v>
      </c>
    </row>
    <row r="104" spans="1:6" x14ac:dyDescent="0.25">
      <c r="A104" s="100" t="s">
        <v>192</v>
      </c>
      <c r="B104" s="70" t="s">
        <v>124</v>
      </c>
      <c r="C104" s="59">
        <v>7000</v>
      </c>
      <c r="D104" s="59">
        <v>7000</v>
      </c>
      <c r="E104" s="59">
        <v>3977.95</v>
      </c>
      <c r="F104" s="59">
        <v>0</v>
      </c>
    </row>
    <row r="105" spans="1:6" x14ac:dyDescent="0.25">
      <c r="A105" s="100" t="s">
        <v>193</v>
      </c>
      <c r="B105" s="70" t="s">
        <v>125</v>
      </c>
      <c r="C105" s="59">
        <v>40000</v>
      </c>
      <c r="D105" s="59">
        <v>40000</v>
      </c>
      <c r="E105" s="59">
        <v>245.01</v>
      </c>
      <c r="F105" s="59">
        <f t="shared" si="3"/>
        <v>0.61252499999999999</v>
      </c>
    </row>
    <row r="106" spans="1:6" ht="25.5" x14ac:dyDescent="0.25">
      <c r="A106" s="100" t="s">
        <v>194</v>
      </c>
      <c r="B106" s="70" t="s">
        <v>126</v>
      </c>
      <c r="C106" s="59">
        <v>140200</v>
      </c>
      <c r="D106" s="59">
        <v>140200</v>
      </c>
      <c r="E106" s="59">
        <v>29708.45</v>
      </c>
      <c r="F106" s="59">
        <v>0</v>
      </c>
    </row>
    <row r="107" spans="1:6" x14ac:dyDescent="0.25">
      <c r="A107" s="100" t="s">
        <v>195</v>
      </c>
      <c r="B107" s="70" t="s">
        <v>127</v>
      </c>
      <c r="C107" s="59">
        <v>0</v>
      </c>
      <c r="D107" s="59">
        <v>0</v>
      </c>
      <c r="E107" s="59">
        <v>0</v>
      </c>
      <c r="F107" s="59">
        <v>0</v>
      </c>
    </row>
    <row r="108" spans="1:6" x14ac:dyDescent="0.25">
      <c r="A108" s="100" t="s">
        <v>196</v>
      </c>
      <c r="B108" s="70" t="s">
        <v>128</v>
      </c>
      <c r="C108" s="59">
        <v>15000</v>
      </c>
      <c r="D108" s="59">
        <v>15000</v>
      </c>
      <c r="E108" s="59">
        <v>2519.39</v>
      </c>
      <c r="F108" s="59">
        <f t="shared" si="3"/>
        <v>16.79593333333333</v>
      </c>
    </row>
    <row r="109" spans="1:6" x14ac:dyDescent="0.25">
      <c r="A109" s="100" t="s">
        <v>197</v>
      </c>
      <c r="B109" s="70" t="s">
        <v>130</v>
      </c>
      <c r="C109" s="59">
        <v>5000</v>
      </c>
      <c r="D109" s="59">
        <v>5000</v>
      </c>
      <c r="E109" s="59">
        <v>3767</v>
      </c>
      <c r="F109" s="59">
        <v>0</v>
      </c>
    </row>
    <row r="110" spans="1:6" x14ac:dyDescent="0.25">
      <c r="A110" s="100" t="s">
        <v>198</v>
      </c>
      <c r="B110" s="70" t="s">
        <v>131</v>
      </c>
      <c r="C110" s="59">
        <v>49400</v>
      </c>
      <c r="D110" s="59">
        <v>49400</v>
      </c>
      <c r="E110" s="59">
        <v>13012.56</v>
      </c>
      <c r="F110" s="59">
        <f t="shared" si="3"/>
        <v>26.341214574898785</v>
      </c>
    </row>
    <row r="111" spans="1:6" x14ac:dyDescent="0.25">
      <c r="A111" s="100" t="s">
        <v>199</v>
      </c>
      <c r="B111" s="70" t="s">
        <v>132</v>
      </c>
      <c r="C111" s="59">
        <v>0</v>
      </c>
      <c r="D111" s="59"/>
      <c r="E111" s="59">
        <v>15206.7</v>
      </c>
      <c r="F111" s="59">
        <v>0</v>
      </c>
    </row>
    <row r="112" spans="1:6" x14ac:dyDescent="0.25">
      <c r="A112" s="100" t="s">
        <v>200</v>
      </c>
      <c r="B112" s="70" t="s">
        <v>138</v>
      </c>
      <c r="C112" s="59">
        <v>6000</v>
      </c>
      <c r="D112" s="59">
        <v>6000</v>
      </c>
      <c r="E112" s="59">
        <v>69.36</v>
      </c>
      <c r="F112" s="59">
        <f t="shared" si="3"/>
        <v>1.1559999999999999</v>
      </c>
    </row>
    <row r="113" spans="1:6" x14ac:dyDescent="0.25">
      <c r="A113" s="100" t="s">
        <v>201</v>
      </c>
      <c r="B113" s="70" t="s">
        <v>137</v>
      </c>
      <c r="C113" s="59">
        <v>20000</v>
      </c>
      <c r="D113" s="59">
        <v>20000</v>
      </c>
      <c r="E113" s="59">
        <v>0</v>
      </c>
      <c r="F113" s="59">
        <f t="shared" si="3"/>
        <v>0</v>
      </c>
    </row>
    <row r="114" spans="1:6" x14ac:dyDescent="0.25">
      <c r="A114" s="100" t="s">
        <v>202</v>
      </c>
      <c r="B114" s="70" t="s">
        <v>136</v>
      </c>
      <c r="C114" s="59">
        <v>6500</v>
      </c>
      <c r="D114" s="59">
        <v>6500</v>
      </c>
      <c r="E114" s="59">
        <v>0</v>
      </c>
      <c r="F114" s="59">
        <f t="shared" si="3"/>
        <v>0</v>
      </c>
    </row>
    <row r="115" spans="1:6" x14ac:dyDescent="0.25">
      <c r="A115" s="100" t="s">
        <v>203</v>
      </c>
      <c r="B115" s="70" t="s">
        <v>135</v>
      </c>
      <c r="C115" s="59">
        <v>20000</v>
      </c>
      <c r="D115" s="59">
        <v>2000</v>
      </c>
      <c r="E115" s="59">
        <v>23888.47</v>
      </c>
      <c r="F115" s="59">
        <f t="shared" si="3"/>
        <v>1194.4235000000001</v>
      </c>
    </row>
    <row r="116" spans="1:6" x14ac:dyDescent="0.25">
      <c r="A116" s="100" t="s">
        <v>204</v>
      </c>
      <c r="B116" s="70" t="s">
        <v>134</v>
      </c>
      <c r="C116" s="59">
        <v>10000</v>
      </c>
      <c r="D116" s="59">
        <v>10000</v>
      </c>
      <c r="E116" s="59">
        <v>2197.75</v>
      </c>
      <c r="F116" s="59">
        <f t="shared" si="3"/>
        <v>21.977499999999999</v>
      </c>
    </row>
    <row r="117" spans="1:6" x14ac:dyDescent="0.25">
      <c r="A117" s="100" t="s">
        <v>212</v>
      </c>
      <c r="B117" s="70" t="s">
        <v>133</v>
      </c>
      <c r="C117" s="59">
        <v>10000</v>
      </c>
      <c r="D117" s="59">
        <v>10000</v>
      </c>
      <c r="E117" s="59">
        <v>6110.71</v>
      </c>
      <c r="F117" s="59">
        <f t="shared" si="3"/>
        <v>61.107100000000003</v>
      </c>
    </row>
    <row r="118" spans="1:6" x14ac:dyDescent="0.25">
      <c r="A118" s="100" t="s">
        <v>206</v>
      </c>
      <c r="B118" s="70" t="s">
        <v>142</v>
      </c>
      <c r="C118" s="59">
        <v>2000</v>
      </c>
      <c r="D118" s="59">
        <v>2000</v>
      </c>
      <c r="E118" s="59">
        <v>1138.25</v>
      </c>
      <c r="F118" s="59">
        <f t="shared" si="3"/>
        <v>56.912500000000001</v>
      </c>
    </row>
    <row r="119" spans="1:6" x14ac:dyDescent="0.25">
      <c r="A119" s="100" t="s">
        <v>207</v>
      </c>
      <c r="B119" s="70" t="s">
        <v>143</v>
      </c>
      <c r="C119" s="59">
        <v>17500</v>
      </c>
      <c r="D119" s="59">
        <v>17500</v>
      </c>
      <c r="E119" s="59">
        <v>729.75</v>
      </c>
      <c r="F119" s="59">
        <f t="shared" si="3"/>
        <v>4.17</v>
      </c>
    </row>
    <row r="120" spans="1:6" x14ac:dyDescent="0.25">
      <c r="A120" s="100" t="s">
        <v>208</v>
      </c>
      <c r="B120" s="70" t="s">
        <v>144</v>
      </c>
      <c r="C120" s="59">
        <v>0</v>
      </c>
      <c r="D120" s="59">
        <v>0</v>
      </c>
      <c r="E120" s="59">
        <v>28.98</v>
      </c>
      <c r="F120" s="59">
        <v>0</v>
      </c>
    </row>
    <row r="121" spans="1:6" x14ac:dyDescent="0.25">
      <c r="A121" s="100" t="s">
        <v>209</v>
      </c>
      <c r="B121" s="70" t="s">
        <v>145</v>
      </c>
      <c r="C121" s="59">
        <v>400</v>
      </c>
      <c r="D121" s="59">
        <v>400</v>
      </c>
      <c r="E121" s="59">
        <v>9.2899999999999991</v>
      </c>
      <c r="F121" s="59">
        <f t="shared" si="3"/>
        <v>2.3224999999999998</v>
      </c>
    </row>
    <row r="122" spans="1:6" x14ac:dyDescent="0.25">
      <c r="A122" s="100" t="s">
        <v>210</v>
      </c>
      <c r="B122" s="70" t="s">
        <v>140</v>
      </c>
      <c r="C122" s="59">
        <v>0</v>
      </c>
      <c r="D122" s="59">
        <v>0</v>
      </c>
      <c r="E122" s="59">
        <v>303.08999999999997</v>
      </c>
      <c r="F122" s="59">
        <v>0</v>
      </c>
    </row>
    <row r="123" spans="1:6" x14ac:dyDescent="0.25">
      <c r="A123" s="72" t="s">
        <v>80</v>
      </c>
      <c r="B123" s="70" t="s">
        <v>81</v>
      </c>
      <c r="C123" s="59">
        <v>500</v>
      </c>
      <c r="D123" s="59">
        <v>500</v>
      </c>
      <c r="E123" s="59">
        <v>0</v>
      </c>
      <c r="F123" s="59">
        <v>0</v>
      </c>
    </row>
    <row r="124" spans="1:6" ht="25.5" x14ac:dyDescent="0.25">
      <c r="A124" s="100" t="s">
        <v>215</v>
      </c>
      <c r="B124" s="70" t="s">
        <v>148</v>
      </c>
      <c r="C124" s="59">
        <v>0</v>
      </c>
      <c r="D124" s="59">
        <v>0</v>
      </c>
      <c r="E124" s="59">
        <v>0</v>
      </c>
      <c r="F124" s="59">
        <v>0</v>
      </c>
    </row>
    <row r="125" spans="1:6" x14ac:dyDescent="0.25">
      <c r="A125" s="100" t="s">
        <v>244</v>
      </c>
      <c r="B125" s="70" t="s">
        <v>149</v>
      </c>
      <c r="C125" s="59">
        <v>500</v>
      </c>
      <c r="D125" s="59">
        <v>500</v>
      </c>
      <c r="E125" s="59">
        <v>0</v>
      </c>
      <c r="F125" s="59">
        <v>0</v>
      </c>
    </row>
    <row r="126" spans="1:6" ht="25.5" x14ac:dyDescent="0.25">
      <c r="A126" s="72" t="s">
        <v>86</v>
      </c>
      <c r="B126" s="70" t="s">
        <v>150</v>
      </c>
      <c r="C126" s="59">
        <v>4000</v>
      </c>
      <c r="D126" s="59">
        <v>4000</v>
      </c>
      <c r="E126" s="59">
        <v>0</v>
      </c>
      <c r="F126" s="59">
        <f t="shared" si="3"/>
        <v>0</v>
      </c>
    </row>
    <row r="127" spans="1:6" ht="25.5" x14ac:dyDescent="0.25">
      <c r="A127" s="100" t="s">
        <v>245</v>
      </c>
      <c r="B127" s="70" t="s">
        <v>152</v>
      </c>
      <c r="C127" s="59">
        <v>4000</v>
      </c>
      <c r="D127" s="59">
        <v>4000</v>
      </c>
      <c r="E127" s="59">
        <v>0</v>
      </c>
      <c r="F127" s="59">
        <f t="shared" si="3"/>
        <v>0</v>
      </c>
    </row>
    <row r="128" spans="1:6" x14ac:dyDescent="0.25">
      <c r="A128" s="72" t="s">
        <v>87</v>
      </c>
      <c r="B128" s="70" t="s">
        <v>88</v>
      </c>
      <c r="C128" s="59">
        <v>12000</v>
      </c>
      <c r="D128" s="59">
        <v>12000</v>
      </c>
      <c r="E128" s="59">
        <v>0</v>
      </c>
      <c r="F128" s="59">
        <f t="shared" si="3"/>
        <v>0</v>
      </c>
    </row>
    <row r="129" spans="1:9" x14ac:dyDescent="0.25">
      <c r="A129" s="100" t="s">
        <v>216</v>
      </c>
      <c r="B129" s="70" t="s">
        <v>153</v>
      </c>
      <c r="C129" s="59">
        <v>12000</v>
      </c>
      <c r="D129" s="59">
        <v>12000</v>
      </c>
      <c r="E129" s="59">
        <v>0</v>
      </c>
      <c r="F129" s="59">
        <f t="shared" si="3"/>
        <v>0</v>
      </c>
    </row>
    <row r="130" spans="1:9" ht="25.5" x14ac:dyDescent="0.25">
      <c r="A130" s="64" t="s">
        <v>89</v>
      </c>
      <c r="B130" s="58" t="s">
        <v>90</v>
      </c>
      <c r="C130" s="59">
        <v>243300</v>
      </c>
      <c r="D130" s="59">
        <v>243300</v>
      </c>
      <c r="E130" s="59">
        <v>237196.5</v>
      </c>
      <c r="F130" s="59">
        <f t="shared" si="3"/>
        <v>97.491368680641187</v>
      </c>
      <c r="G130" s="65"/>
      <c r="H130" s="65"/>
      <c r="I130" s="65"/>
    </row>
    <row r="131" spans="1:9" x14ac:dyDescent="0.25">
      <c r="A131" s="72" t="s">
        <v>79</v>
      </c>
      <c r="B131" s="70" t="s">
        <v>13</v>
      </c>
      <c r="C131" s="59">
        <v>237900</v>
      </c>
      <c r="D131" s="59">
        <v>237900</v>
      </c>
      <c r="E131" s="59">
        <v>237196.5</v>
      </c>
      <c r="F131" s="59">
        <f t="shared" si="3"/>
        <v>99.704287515762928</v>
      </c>
    </row>
    <row r="132" spans="1:9" x14ac:dyDescent="0.25">
      <c r="A132" s="100" t="s">
        <v>214</v>
      </c>
      <c r="B132" s="70" t="s">
        <v>35</v>
      </c>
      <c r="C132" s="59">
        <v>13000</v>
      </c>
      <c r="D132" s="59">
        <v>13000</v>
      </c>
      <c r="E132" s="59">
        <v>6809.72</v>
      </c>
      <c r="F132" s="59">
        <f t="shared" si="3"/>
        <v>52.382461538461541</v>
      </c>
    </row>
    <row r="133" spans="1:9" x14ac:dyDescent="0.25">
      <c r="A133" s="100" t="s">
        <v>191</v>
      </c>
      <c r="B133" s="70" t="s">
        <v>123</v>
      </c>
      <c r="C133" s="59">
        <v>0</v>
      </c>
      <c r="D133" s="59">
        <v>0</v>
      </c>
      <c r="E133" s="59">
        <v>0</v>
      </c>
      <c r="F133" s="59">
        <v>0</v>
      </c>
    </row>
    <row r="134" spans="1:9" x14ac:dyDescent="0.25">
      <c r="A134" s="100" t="s">
        <v>192</v>
      </c>
      <c r="B134" s="70" t="s">
        <v>124</v>
      </c>
      <c r="C134" s="59">
        <v>20000</v>
      </c>
      <c r="D134" s="59">
        <v>20000</v>
      </c>
      <c r="E134" s="59">
        <v>8427.89</v>
      </c>
      <c r="F134" s="59">
        <f t="shared" si="3"/>
        <v>42.139449999999997</v>
      </c>
    </row>
    <row r="135" spans="1:9" x14ac:dyDescent="0.25">
      <c r="A135" s="100" t="s">
        <v>193</v>
      </c>
      <c r="B135" s="70" t="s">
        <v>125</v>
      </c>
      <c r="C135" s="59">
        <v>1300</v>
      </c>
      <c r="D135" s="59">
        <v>1300</v>
      </c>
      <c r="E135" s="59">
        <v>1441.24</v>
      </c>
      <c r="F135" s="59">
        <v>0</v>
      </c>
    </row>
    <row r="136" spans="1:9" ht="25.5" x14ac:dyDescent="0.25">
      <c r="A136" s="100" t="s">
        <v>194</v>
      </c>
      <c r="B136" s="70" t="s">
        <v>126</v>
      </c>
      <c r="C136" s="59">
        <v>0</v>
      </c>
      <c r="D136" s="59">
        <v>0</v>
      </c>
      <c r="E136" s="59">
        <v>0</v>
      </c>
      <c r="F136" s="59">
        <v>0</v>
      </c>
    </row>
    <row r="137" spans="1:9" x14ac:dyDescent="0.25">
      <c r="A137" s="100" t="s">
        <v>197</v>
      </c>
      <c r="B137" s="70" t="s">
        <v>130</v>
      </c>
      <c r="C137" s="59">
        <v>0</v>
      </c>
      <c r="D137" s="59">
        <v>0</v>
      </c>
      <c r="E137" s="59">
        <v>0</v>
      </c>
      <c r="F137" s="59">
        <v>0</v>
      </c>
    </row>
    <row r="138" spans="1:9" x14ac:dyDescent="0.25">
      <c r="A138" s="100" t="s">
        <v>198</v>
      </c>
      <c r="B138" s="70" t="s">
        <v>131</v>
      </c>
      <c r="C138" s="59">
        <v>0</v>
      </c>
      <c r="D138" s="59">
        <v>0</v>
      </c>
      <c r="E138" s="59">
        <v>0</v>
      </c>
      <c r="F138" s="59">
        <v>0</v>
      </c>
    </row>
    <row r="139" spans="1:9" x14ac:dyDescent="0.25">
      <c r="A139" s="100" t="s">
        <v>200</v>
      </c>
      <c r="B139" s="70" t="s">
        <v>138</v>
      </c>
      <c r="C139" s="59">
        <v>0</v>
      </c>
      <c r="D139" s="59">
        <v>0</v>
      </c>
      <c r="E139" s="59">
        <v>660.11</v>
      </c>
      <c r="F139" s="59">
        <v>0</v>
      </c>
    </row>
    <row r="140" spans="1:9" x14ac:dyDescent="0.25">
      <c r="A140" s="100" t="s">
        <v>201</v>
      </c>
      <c r="B140" s="70" t="s">
        <v>137</v>
      </c>
      <c r="C140" s="59">
        <v>1000</v>
      </c>
      <c r="D140" s="59">
        <v>1000</v>
      </c>
      <c r="E140" s="59">
        <v>1020.15</v>
      </c>
      <c r="F140" s="59">
        <v>0</v>
      </c>
    </row>
    <row r="141" spans="1:9" x14ac:dyDescent="0.25">
      <c r="A141" s="100" t="s">
        <v>203</v>
      </c>
      <c r="B141" s="70" t="s">
        <v>135</v>
      </c>
      <c r="C141" s="59">
        <v>129900</v>
      </c>
      <c r="D141" s="59">
        <v>129900</v>
      </c>
      <c r="E141" s="59">
        <v>175403.12</v>
      </c>
      <c r="F141" s="59">
        <f t="shared" ref="F141:F179" si="4">E141/D141*100</f>
        <v>135.02934565050037</v>
      </c>
    </row>
    <row r="142" spans="1:9" x14ac:dyDescent="0.25">
      <c r="A142" s="100" t="s">
        <v>204</v>
      </c>
      <c r="B142" s="70" t="s">
        <v>134</v>
      </c>
      <c r="C142" s="59">
        <v>0</v>
      </c>
      <c r="D142" s="59"/>
      <c r="E142" s="59">
        <v>0</v>
      </c>
      <c r="F142" s="59">
        <v>0</v>
      </c>
    </row>
    <row r="143" spans="1:9" x14ac:dyDescent="0.25">
      <c r="A143" s="100" t="s">
        <v>212</v>
      </c>
      <c r="B143" s="70" t="s">
        <v>133</v>
      </c>
      <c r="C143" s="59">
        <v>36400</v>
      </c>
      <c r="D143" s="59">
        <v>36400</v>
      </c>
      <c r="E143" s="59">
        <v>15250.92</v>
      </c>
      <c r="F143" s="59">
        <f t="shared" si="4"/>
        <v>41.898131868131863</v>
      </c>
    </row>
    <row r="144" spans="1:9" ht="25.5" x14ac:dyDescent="0.25">
      <c r="A144" s="100" t="s">
        <v>213</v>
      </c>
      <c r="B144" s="70" t="s">
        <v>139</v>
      </c>
      <c r="C144" s="59">
        <v>19300</v>
      </c>
      <c r="D144" s="59">
        <v>19300</v>
      </c>
      <c r="E144" s="59">
        <v>5525.41</v>
      </c>
      <c r="F144" s="59">
        <f t="shared" si="4"/>
        <v>28.629067357512955</v>
      </c>
    </row>
    <row r="145" spans="1:9" x14ac:dyDescent="0.25">
      <c r="A145" s="100" t="s">
        <v>207</v>
      </c>
      <c r="B145" s="70" t="s">
        <v>143</v>
      </c>
      <c r="C145" s="59">
        <v>17000</v>
      </c>
      <c r="D145" s="59">
        <v>17000</v>
      </c>
      <c r="E145" s="59">
        <v>22657.94</v>
      </c>
      <c r="F145" s="59">
        <f t="shared" si="4"/>
        <v>133.28199999999998</v>
      </c>
    </row>
    <row r="146" spans="1:9" x14ac:dyDescent="0.25">
      <c r="A146" s="72" t="s">
        <v>80</v>
      </c>
      <c r="B146" s="70" t="s">
        <v>81</v>
      </c>
      <c r="C146" s="59">
        <v>5400</v>
      </c>
      <c r="D146" s="59">
        <v>5400</v>
      </c>
      <c r="E146" s="59">
        <v>0</v>
      </c>
      <c r="F146" s="59">
        <f t="shared" si="4"/>
        <v>0</v>
      </c>
    </row>
    <row r="147" spans="1:9" ht="25.5" x14ac:dyDescent="0.25">
      <c r="A147" s="100" t="s">
        <v>211</v>
      </c>
      <c r="B147" s="70" t="s">
        <v>147</v>
      </c>
      <c r="C147" s="59">
        <v>5400</v>
      </c>
      <c r="D147" s="59">
        <v>5400</v>
      </c>
      <c r="E147" s="59">
        <v>0</v>
      </c>
      <c r="F147" s="59">
        <f t="shared" si="4"/>
        <v>0</v>
      </c>
    </row>
    <row r="148" spans="1:9" ht="25.5" x14ac:dyDescent="0.25">
      <c r="A148" s="64" t="s">
        <v>95</v>
      </c>
      <c r="B148" s="58" t="s">
        <v>96</v>
      </c>
      <c r="C148" s="59">
        <v>50800</v>
      </c>
      <c r="D148" s="59">
        <v>50800</v>
      </c>
      <c r="E148" s="59">
        <v>42312.81</v>
      </c>
      <c r="F148" s="59">
        <f t="shared" si="4"/>
        <v>83.292933070866141</v>
      </c>
      <c r="G148" s="65"/>
      <c r="H148" s="65"/>
      <c r="I148" s="65"/>
    </row>
    <row r="149" spans="1:9" x14ac:dyDescent="0.25">
      <c r="A149" s="72" t="s">
        <v>79</v>
      </c>
      <c r="B149" s="70" t="s">
        <v>13</v>
      </c>
      <c r="C149" s="59">
        <v>0</v>
      </c>
      <c r="D149" s="59">
        <v>0</v>
      </c>
      <c r="E149" s="71">
        <v>11733.5</v>
      </c>
      <c r="F149" s="59">
        <v>0</v>
      </c>
    </row>
    <row r="150" spans="1:9" x14ac:dyDescent="0.25">
      <c r="A150" s="100" t="s">
        <v>198</v>
      </c>
      <c r="B150" s="70" t="s">
        <v>131</v>
      </c>
      <c r="C150" s="59">
        <v>0</v>
      </c>
      <c r="D150" s="59">
        <v>0</v>
      </c>
      <c r="E150" s="71">
        <v>11733.5</v>
      </c>
      <c r="F150" s="59">
        <v>0</v>
      </c>
    </row>
    <row r="151" spans="1:9" ht="25.5" x14ac:dyDescent="0.25">
      <c r="A151" s="72" t="s">
        <v>99</v>
      </c>
      <c r="B151" s="70" t="s">
        <v>7</v>
      </c>
      <c r="C151" s="59">
        <v>0</v>
      </c>
      <c r="D151" s="59">
        <v>0</v>
      </c>
      <c r="E151" s="59">
        <v>279.99</v>
      </c>
      <c r="F151" s="59" t="e">
        <f t="shared" si="4"/>
        <v>#DIV/0!</v>
      </c>
    </row>
    <row r="152" spans="1:9" x14ac:dyDescent="0.25">
      <c r="A152" s="100" t="s">
        <v>224</v>
      </c>
      <c r="B152" s="70" t="s">
        <v>155</v>
      </c>
      <c r="C152" s="59"/>
      <c r="D152" s="59">
        <v>0</v>
      </c>
      <c r="E152" s="59">
        <v>0</v>
      </c>
      <c r="F152" s="59">
        <v>0</v>
      </c>
    </row>
    <row r="153" spans="1:9" x14ac:dyDescent="0.25">
      <c r="A153" s="100" t="s">
        <v>225</v>
      </c>
      <c r="B153" s="70" t="s">
        <v>156</v>
      </c>
      <c r="C153" s="59">
        <v>0</v>
      </c>
      <c r="D153" s="59">
        <v>0</v>
      </c>
      <c r="E153" s="59">
        <v>0</v>
      </c>
      <c r="F153" s="59" t="e">
        <f t="shared" si="4"/>
        <v>#DIV/0!</v>
      </c>
    </row>
    <row r="154" spans="1:9" x14ac:dyDescent="0.25">
      <c r="A154" s="100" t="s">
        <v>226</v>
      </c>
      <c r="B154" s="70" t="s">
        <v>157</v>
      </c>
      <c r="C154" s="59"/>
      <c r="D154" s="59">
        <v>0</v>
      </c>
      <c r="E154" s="59">
        <v>279.99</v>
      </c>
      <c r="F154" s="59">
        <v>0</v>
      </c>
    </row>
    <row r="155" spans="1:9" x14ac:dyDescent="0.25">
      <c r="A155" s="72" t="s">
        <v>97</v>
      </c>
      <c r="B155" s="70" t="s">
        <v>81</v>
      </c>
      <c r="C155" s="59">
        <v>50800</v>
      </c>
      <c r="D155" s="59">
        <v>50800</v>
      </c>
      <c r="E155" s="59">
        <v>30299.32</v>
      </c>
      <c r="F155" s="59">
        <f t="shared" si="4"/>
        <v>59.644330708661421</v>
      </c>
    </row>
    <row r="156" spans="1:9" x14ac:dyDescent="0.25">
      <c r="A156" s="100" t="s">
        <v>217</v>
      </c>
      <c r="B156" s="70" t="s">
        <v>160</v>
      </c>
      <c r="C156" s="59">
        <v>12300</v>
      </c>
      <c r="D156" s="59">
        <v>12300</v>
      </c>
      <c r="E156" s="59">
        <v>7214.4</v>
      </c>
      <c r="F156" s="59">
        <f t="shared" si="4"/>
        <v>58.653658536585361</v>
      </c>
    </row>
    <row r="157" spans="1:9" x14ac:dyDescent="0.25">
      <c r="A157" s="100" t="s">
        <v>227</v>
      </c>
      <c r="B157" s="70" t="s">
        <v>161</v>
      </c>
      <c r="C157" s="59">
        <v>0</v>
      </c>
      <c r="D157" s="59">
        <v>0</v>
      </c>
      <c r="E157" s="59">
        <v>0</v>
      </c>
      <c r="F157" s="59">
        <v>0</v>
      </c>
    </row>
    <row r="158" spans="1:9" x14ac:dyDescent="0.25">
      <c r="A158" s="100" t="s">
        <v>218</v>
      </c>
      <c r="B158" s="70" t="s">
        <v>162</v>
      </c>
      <c r="C158" s="59">
        <v>4000</v>
      </c>
      <c r="D158" s="59">
        <v>4000</v>
      </c>
      <c r="E158" s="59">
        <v>0</v>
      </c>
      <c r="F158" s="59">
        <v>0</v>
      </c>
    </row>
    <row r="159" spans="1:9" x14ac:dyDescent="0.25">
      <c r="A159" s="100" t="s">
        <v>219</v>
      </c>
      <c r="B159" s="70" t="s">
        <v>163</v>
      </c>
      <c r="C159" s="59">
        <v>26000</v>
      </c>
      <c r="D159" s="59">
        <v>26000</v>
      </c>
      <c r="E159" s="59">
        <v>14364.18</v>
      </c>
      <c r="F159" s="59">
        <v>0</v>
      </c>
    </row>
    <row r="160" spans="1:9" x14ac:dyDescent="0.25">
      <c r="A160" s="100" t="s">
        <v>220</v>
      </c>
      <c r="B160" s="70" t="s">
        <v>164</v>
      </c>
      <c r="C160" s="59">
        <v>8500</v>
      </c>
      <c r="D160" s="59">
        <v>8500</v>
      </c>
      <c r="E160" s="59">
        <v>7656.74</v>
      </c>
      <c r="F160" s="59">
        <f t="shared" si="4"/>
        <v>90.079294117647052</v>
      </c>
    </row>
    <row r="161" spans="1:9" ht="25.5" x14ac:dyDescent="0.25">
      <c r="A161" s="100" t="s">
        <v>223</v>
      </c>
      <c r="B161" s="70" t="s">
        <v>165</v>
      </c>
      <c r="C161" s="59">
        <v>0</v>
      </c>
      <c r="D161" s="59">
        <v>0</v>
      </c>
      <c r="E161" s="59">
        <v>1064</v>
      </c>
      <c r="F161" s="59" t="e">
        <f t="shared" si="4"/>
        <v>#DIV/0!</v>
      </c>
    </row>
    <row r="162" spans="1:9" x14ac:dyDescent="0.25">
      <c r="A162" s="106" t="s">
        <v>234</v>
      </c>
      <c r="B162" s="67" t="s">
        <v>92</v>
      </c>
      <c r="C162" s="59">
        <v>12000</v>
      </c>
      <c r="D162" s="59">
        <v>12000</v>
      </c>
      <c r="E162" s="59">
        <v>12000</v>
      </c>
      <c r="F162" s="59">
        <f t="shared" si="4"/>
        <v>100</v>
      </c>
    </row>
    <row r="163" spans="1:9" x14ac:dyDescent="0.25">
      <c r="A163" s="66" t="s">
        <v>91</v>
      </c>
      <c r="B163" s="67" t="s">
        <v>92</v>
      </c>
      <c r="C163" s="68">
        <v>12000</v>
      </c>
      <c r="D163" s="68">
        <v>12000</v>
      </c>
      <c r="E163" s="68">
        <v>12000</v>
      </c>
      <c r="F163" s="59">
        <f t="shared" si="4"/>
        <v>100</v>
      </c>
      <c r="G163" s="69"/>
      <c r="H163" s="69"/>
      <c r="I163" s="69"/>
    </row>
    <row r="164" spans="1:9" s="63" customFormat="1" x14ac:dyDescent="0.25">
      <c r="A164" s="61" t="s">
        <v>72</v>
      </c>
      <c r="B164" s="58" t="s">
        <v>73</v>
      </c>
      <c r="C164" s="62">
        <v>12000</v>
      </c>
      <c r="D164" s="59">
        <v>12000</v>
      </c>
      <c r="E164" s="62">
        <v>12000</v>
      </c>
      <c r="F164" s="59">
        <f t="shared" si="4"/>
        <v>100</v>
      </c>
    </row>
    <row r="165" spans="1:9" ht="25.5" x14ac:dyDescent="0.25">
      <c r="A165" s="64" t="s">
        <v>89</v>
      </c>
      <c r="B165" s="58" t="s">
        <v>90</v>
      </c>
      <c r="C165" s="59">
        <v>12000</v>
      </c>
      <c r="D165" s="59">
        <v>12000</v>
      </c>
      <c r="E165" s="59">
        <v>12000</v>
      </c>
      <c r="F165" s="59">
        <f t="shared" si="4"/>
        <v>100</v>
      </c>
      <c r="G165" s="65"/>
      <c r="H165" s="65"/>
      <c r="I165" s="65"/>
    </row>
    <row r="166" spans="1:9" x14ac:dyDescent="0.25">
      <c r="A166" s="72" t="s">
        <v>79</v>
      </c>
      <c r="B166" s="70" t="s">
        <v>13</v>
      </c>
      <c r="C166" s="59">
        <v>12000</v>
      </c>
      <c r="D166" s="59">
        <v>12000</v>
      </c>
      <c r="E166" s="59">
        <v>12000</v>
      </c>
      <c r="F166" s="59">
        <f t="shared" si="4"/>
        <v>100</v>
      </c>
    </row>
    <row r="167" spans="1:9" x14ac:dyDescent="0.25">
      <c r="A167" s="100" t="s">
        <v>214</v>
      </c>
      <c r="B167" s="70" t="s">
        <v>35</v>
      </c>
      <c r="C167" s="59">
        <v>0</v>
      </c>
      <c r="D167" s="59">
        <v>0</v>
      </c>
      <c r="E167" s="59">
        <v>0</v>
      </c>
      <c r="F167" s="59">
        <v>0</v>
      </c>
    </row>
    <row r="168" spans="1:9" x14ac:dyDescent="0.25">
      <c r="A168" s="100" t="s">
        <v>199</v>
      </c>
      <c r="B168" s="70" t="s">
        <v>132</v>
      </c>
      <c r="C168" s="59">
        <v>0</v>
      </c>
      <c r="D168" s="59">
        <v>0</v>
      </c>
      <c r="E168" s="59">
        <v>0</v>
      </c>
      <c r="F168" s="59">
        <v>0</v>
      </c>
    </row>
    <row r="169" spans="1:9" x14ac:dyDescent="0.25">
      <c r="A169" s="100" t="s">
        <v>203</v>
      </c>
      <c r="B169" s="70" t="s">
        <v>135</v>
      </c>
      <c r="C169" s="59">
        <v>0</v>
      </c>
      <c r="D169" s="59">
        <v>0</v>
      </c>
      <c r="E169" s="59">
        <v>0</v>
      </c>
      <c r="F169" s="59">
        <v>0</v>
      </c>
    </row>
    <row r="170" spans="1:9" x14ac:dyDescent="0.25">
      <c r="A170" s="100" t="s">
        <v>212</v>
      </c>
      <c r="B170" s="70" t="s">
        <v>133</v>
      </c>
      <c r="C170" s="59">
        <v>0</v>
      </c>
      <c r="D170" s="59">
        <v>0</v>
      </c>
      <c r="E170" s="59">
        <v>0</v>
      </c>
      <c r="F170" s="59">
        <v>0</v>
      </c>
    </row>
    <row r="171" spans="1:9" ht="25.5" x14ac:dyDescent="0.25">
      <c r="A171" s="100" t="s">
        <v>213</v>
      </c>
      <c r="B171" s="70" t="s">
        <v>139</v>
      </c>
      <c r="C171" s="59">
        <v>12000</v>
      </c>
      <c r="D171" s="59">
        <v>12000</v>
      </c>
      <c r="E171" s="59">
        <v>12000</v>
      </c>
      <c r="F171" s="59">
        <f t="shared" si="4"/>
        <v>100</v>
      </c>
    </row>
    <row r="172" spans="1:9" x14ac:dyDescent="0.25">
      <c r="A172" s="106" t="s">
        <v>235</v>
      </c>
      <c r="B172" s="67" t="s">
        <v>94</v>
      </c>
      <c r="C172" s="59">
        <v>4000</v>
      </c>
      <c r="D172" s="59">
        <v>4000</v>
      </c>
      <c r="E172" s="59">
        <v>4000</v>
      </c>
      <c r="F172" s="59">
        <f t="shared" si="4"/>
        <v>100</v>
      </c>
    </row>
    <row r="173" spans="1:9" x14ac:dyDescent="0.25">
      <c r="A173" s="66" t="s">
        <v>93</v>
      </c>
      <c r="B173" s="67" t="s">
        <v>94</v>
      </c>
      <c r="C173" s="68">
        <v>4000</v>
      </c>
      <c r="D173" s="68">
        <v>4000</v>
      </c>
      <c r="E173" s="68">
        <v>4000</v>
      </c>
      <c r="F173" s="59">
        <f t="shared" si="4"/>
        <v>100</v>
      </c>
      <c r="G173" s="69"/>
      <c r="H173" s="69"/>
      <c r="I173" s="69"/>
    </row>
    <row r="174" spans="1:9" s="63" customFormat="1" x14ac:dyDescent="0.25">
      <c r="A174" s="61" t="s">
        <v>72</v>
      </c>
      <c r="B174" s="58" t="s">
        <v>73</v>
      </c>
      <c r="C174" s="62">
        <v>4000</v>
      </c>
      <c r="D174" s="59">
        <v>4000</v>
      </c>
      <c r="E174" s="62">
        <v>4000</v>
      </c>
      <c r="F174" s="59">
        <f t="shared" si="4"/>
        <v>100</v>
      </c>
    </row>
    <row r="175" spans="1:9" ht="25.5" x14ac:dyDescent="0.25">
      <c r="A175" s="64" t="s">
        <v>89</v>
      </c>
      <c r="B175" s="58" t="s">
        <v>90</v>
      </c>
      <c r="C175" s="59">
        <v>4000</v>
      </c>
      <c r="D175" s="59">
        <v>4000</v>
      </c>
      <c r="E175" s="59">
        <v>4000</v>
      </c>
      <c r="F175" s="59">
        <f t="shared" si="4"/>
        <v>100</v>
      </c>
      <c r="G175" s="65"/>
      <c r="H175" s="65"/>
      <c r="I175" s="65"/>
    </row>
    <row r="176" spans="1:9" x14ac:dyDescent="0.25">
      <c r="A176" s="72" t="s">
        <v>79</v>
      </c>
      <c r="B176" s="70" t="s">
        <v>13</v>
      </c>
      <c r="C176" s="59">
        <v>4000</v>
      </c>
      <c r="D176" s="59">
        <v>4000</v>
      </c>
      <c r="E176" s="59">
        <v>4000</v>
      </c>
      <c r="F176" s="59">
        <f t="shared" si="4"/>
        <v>100</v>
      </c>
    </row>
    <row r="177" spans="1:9" x14ac:dyDescent="0.25">
      <c r="A177" s="100" t="s">
        <v>214</v>
      </c>
      <c r="B177" s="70" t="s">
        <v>35</v>
      </c>
      <c r="C177" s="59">
        <v>0</v>
      </c>
      <c r="D177" s="59">
        <v>0</v>
      </c>
      <c r="E177" s="59">
        <v>0</v>
      </c>
      <c r="F177" s="59">
        <v>0</v>
      </c>
    </row>
    <row r="178" spans="1:9" x14ac:dyDescent="0.25">
      <c r="A178" s="100" t="s">
        <v>199</v>
      </c>
      <c r="B178" s="70" t="s">
        <v>132</v>
      </c>
      <c r="C178" s="59">
        <v>0</v>
      </c>
      <c r="D178" s="59">
        <v>0</v>
      </c>
      <c r="E178" s="59">
        <v>0</v>
      </c>
      <c r="F178" s="59">
        <v>0</v>
      </c>
    </row>
    <row r="179" spans="1:9" x14ac:dyDescent="0.25">
      <c r="A179" s="100" t="s">
        <v>203</v>
      </c>
      <c r="B179" s="70" t="s">
        <v>135</v>
      </c>
      <c r="C179" s="59">
        <v>4000</v>
      </c>
      <c r="D179" s="59">
        <v>4000</v>
      </c>
      <c r="E179" s="59">
        <v>4000</v>
      </c>
      <c r="F179" s="59">
        <f t="shared" si="4"/>
        <v>100</v>
      </c>
    </row>
    <row r="180" spans="1:9" x14ac:dyDescent="0.25">
      <c r="A180" s="100" t="s">
        <v>212</v>
      </c>
      <c r="B180" s="70" t="s">
        <v>133</v>
      </c>
      <c r="C180" s="59">
        <v>0</v>
      </c>
      <c r="D180" s="59">
        <v>0</v>
      </c>
      <c r="E180" s="59">
        <v>0</v>
      </c>
      <c r="F180" s="59">
        <v>0</v>
      </c>
    </row>
    <row r="181" spans="1:9" ht="25.5" x14ac:dyDescent="0.25">
      <c r="A181" s="100" t="s">
        <v>213</v>
      </c>
      <c r="B181" s="70" t="s">
        <v>139</v>
      </c>
      <c r="C181" s="59">
        <v>0</v>
      </c>
      <c r="D181" s="59">
        <v>0</v>
      </c>
      <c r="E181" s="59">
        <v>0</v>
      </c>
      <c r="F181" s="59">
        <v>0</v>
      </c>
    </row>
    <row r="182" spans="1:9" ht="25.5" x14ac:dyDescent="0.25">
      <c r="A182" s="106" t="s">
        <v>233</v>
      </c>
      <c r="B182" s="67" t="s">
        <v>228</v>
      </c>
      <c r="C182" s="59">
        <v>0</v>
      </c>
      <c r="D182" s="59">
        <v>0</v>
      </c>
      <c r="E182" s="59"/>
      <c r="F182" s="59">
        <v>0</v>
      </c>
    </row>
    <row r="183" spans="1:9" ht="25.5" x14ac:dyDescent="0.25">
      <c r="A183" s="66" t="s">
        <v>236</v>
      </c>
      <c r="B183" s="67" t="s">
        <v>228</v>
      </c>
      <c r="C183" s="59">
        <v>0</v>
      </c>
      <c r="D183" s="68">
        <v>0</v>
      </c>
      <c r="E183" s="68">
        <v>0</v>
      </c>
      <c r="F183" s="59">
        <v>0</v>
      </c>
      <c r="G183" s="69"/>
      <c r="H183" s="69"/>
      <c r="I183" s="69"/>
    </row>
    <row r="184" spans="1:9" s="63" customFormat="1" x14ac:dyDescent="0.25">
      <c r="A184" s="61" t="s">
        <v>72</v>
      </c>
      <c r="B184" s="58" t="s">
        <v>73</v>
      </c>
      <c r="C184" s="59">
        <v>0</v>
      </c>
      <c r="D184" s="59">
        <v>0</v>
      </c>
      <c r="E184" s="62">
        <v>0</v>
      </c>
      <c r="F184" s="59">
        <v>0</v>
      </c>
    </row>
    <row r="185" spans="1:9" ht="25.5" x14ac:dyDescent="0.25">
      <c r="A185" s="64" t="s">
        <v>95</v>
      </c>
      <c r="B185" s="58" t="s">
        <v>96</v>
      </c>
      <c r="C185" s="59">
        <v>0</v>
      </c>
      <c r="D185" s="59">
        <v>0</v>
      </c>
      <c r="E185" s="59">
        <v>0</v>
      </c>
      <c r="F185" s="59">
        <v>0</v>
      </c>
      <c r="G185" s="65"/>
      <c r="H185" s="65"/>
      <c r="I185" s="65"/>
    </row>
    <row r="186" spans="1:9" x14ac:dyDescent="0.25">
      <c r="A186" s="72" t="s">
        <v>97</v>
      </c>
      <c r="B186" s="70" t="s">
        <v>81</v>
      </c>
      <c r="C186" s="59">
        <v>0</v>
      </c>
      <c r="D186" s="59">
        <v>0</v>
      </c>
      <c r="E186" s="59">
        <v>0</v>
      </c>
      <c r="F186" s="59">
        <v>0</v>
      </c>
    </row>
    <row r="187" spans="1:9" x14ac:dyDescent="0.25">
      <c r="A187" s="100" t="s">
        <v>229</v>
      </c>
      <c r="B187" s="70" t="s">
        <v>31</v>
      </c>
      <c r="C187" s="59">
        <v>0</v>
      </c>
      <c r="D187" s="59">
        <v>0</v>
      </c>
      <c r="E187" s="59">
        <v>0</v>
      </c>
      <c r="F187" s="59">
        <v>0</v>
      </c>
    </row>
    <row r="188" spans="1:9" x14ac:dyDescent="0.25">
      <c r="A188" s="100" t="s">
        <v>218</v>
      </c>
      <c r="B188" s="70" t="s">
        <v>162</v>
      </c>
      <c r="C188" s="59">
        <v>0</v>
      </c>
      <c r="D188" s="59">
        <v>0</v>
      </c>
      <c r="E188" s="59">
        <v>0</v>
      </c>
      <c r="F188" s="59">
        <v>0</v>
      </c>
    </row>
  </sheetData>
  <mergeCells count="1">
    <mergeCell ref="A2:F2"/>
  </mergeCells>
  <phoneticPr fontId="29" type="noConversion"/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rashoda'!Print_Area</vt:lpstr>
      <vt:lpstr>'Posebni dio'!Print_Area</vt:lpstr>
      <vt:lpstr>SAŽETAK!Print_Area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Ksenija Slonje</cp:lastModifiedBy>
  <cp:lastPrinted>2025-07-09T08:11:23Z</cp:lastPrinted>
  <dcterms:created xsi:type="dcterms:W3CDTF">2022-08-12T12:51:27Z</dcterms:created>
  <dcterms:modified xsi:type="dcterms:W3CDTF">2025-07-17T09:05:13Z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